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12225"/>
  </bookViews>
  <sheets>
    <sheet name="车辆信息表" sheetId="1" r:id="rId1"/>
  </sheets>
  <definedNames>
    <definedName name="_xlnm._FilterDatabase" localSheetId="0" hidden="1">车辆信息表!$A$3:$L$42</definedName>
  </definedNames>
  <calcPr calcId="144525"/>
</workbook>
</file>

<file path=xl/sharedStrings.xml><?xml version="1.0" encoding="utf-8"?>
<sst xmlns="http://schemas.openxmlformats.org/spreadsheetml/2006/main" count="111">
  <si>
    <t>附件</t>
  </si>
  <si>
    <t>2019年及以前年度新能源汽车推广应用补助资金地方公示车辆信息表（深圳市）</t>
  </si>
  <si>
    <t>年度</t>
  </si>
  <si>
    <t>序号</t>
  </si>
  <si>
    <t>车辆生产企业</t>
  </si>
  <si>
    <t>车辆型号</t>
  </si>
  <si>
    <t>企业申报新能源汽车（辆）</t>
  </si>
  <si>
    <t>企业申请补助资金（万元）</t>
  </si>
  <si>
    <t>地方审核情况</t>
  </si>
  <si>
    <t>地方实地核查情况</t>
  </si>
  <si>
    <t>地方拟申报新能源汽车（辆）</t>
  </si>
  <si>
    <t>地方拟申请补助资金
（万元）</t>
  </si>
  <si>
    <t>备注</t>
  </si>
  <si>
    <t>总计</t>
  </si>
  <si>
    <t>比亚迪汽车工业有限公司</t>
  </si>
  <si>
    <t>合计</t>
  </si>
  <si>
    <t>BYD3310EH9BEV2</t>
  </si>
  <si>
    <t>提交资料符合申报要求，审核通过</t>
  </si>
  <si>
    <t>实地核查3辆，核减2辆，核减原因：现场未核查到车辆</t>
  </si>
  <si>
    <t>BYD6100LSEV4</t>
  </si>
  <si>
    <t>未纳入实地核查范围</t>
  </si>
  <si>
    <t>BYD6101LGEV5</t>
  </si>
  <si>
    <t>BYD6850HZEV3</t>
  </si>
  <si>
    <t>BYD6900HLEV2</t>
  </si>
  <si>
    <t>BYD6470MT6HEV2</t>
  </si>
  <si>
    <t>BYD6470MT6HEV4</t>
  </si>
  <si>
    <t>BYD6470MTHEV</t>
  </si>
  <si>
    <t>BYD6470MTHEV1</t>
  </si>
  <si>
    <t>BYD6480STHEV5</t>
  </si>
  <si>
    <t>实地核查3辆，核减1辆，核减原因：现场未核查到车辆</t>
  </si>
  <si>
    <t>BYD6490ST6HEV</t>
  </si>
  <si>
    <t>实地核查5辆，核减3辆，核减原因：现场未核查到车辆</t>
  </si>
  <si>
    <t>BYD6490ST6HEV1</t>
  </si>
  <si>
    <t>BYD6490ST6HEV2</t>
  </si>
  <si>
    <t>BYD6490STHEV</t>
  </si>
  <si>
    <t>核减1辆，核减原因：关键零部件发票信息与税务系统不一致</t>
  </si>
  <si>
    <t>实地核查9辆，核减4辆，核减原因：现场未核查到车辆</t>
  </si>
  <si>
    <t>BYD6490STHEV1</t>
  </si>
  <si>
    <t>实地核查6辆，核减5辆，核减原因：现场未核查到车辆</t>
  </si>
  <si>
    <t>BYD6440SBEV2</t>
  </si>
  <si>
    <t>BYD6450VBEV1</t>
  </si>
  <si>
    <t>BYD6470MBEV1</t>
  </si>
  <si>
    <t>BYD6490SBEV</t>
  </si>
  <si>
    <t>BYD6490SBEV1</t>
  </si>
  <si>
    <t>BYD7001BEV</t>
  </si>
  <si>
    <t>BYD7001BEV1</t>
  </si>
  <si>
    <t>BYD7002BEV</t>
  </si>
  <si>
    <t>BYD7002BEV2</t>
  </si>
  <si>
    <t>BYD7002BEV3</t>
  </si>
  <si>
    <t>BYD7002BEVA</t>
  </si>
  <si>
    <t>BYD7002BEVA2</t>
  </si>
  <si>
    <t>BYD7002BEVA3</t>
  </si>
  <si>
    <t>BYD7003BEV</t>
  </si>
  <si>
    <t>实地核查8辆，核减7辆，核减原因：现场未核查到车辆</t>
  </si>
  <si>
    <t>BYD7003BEV1</t>
  </si>
  <si>
    <t>BYD7003BEV3</t>
  </si>
  <si>
    <t>BYD7003BEV4</t>
  </si>
  <si>
    <t>BYD7006BEVG</t>
  </si>
  <si>
    <t>BYD7006BEVH</t>
  </si>
  <si>
    <t>QCJ7007BEV1</t>
  </si>
  <si>
    <t>QCJ7007BEV2</t>
  </si>
  <si>
    <t>QCJ7007BEV3</t>
  </si>
  <si>
    <t>BYD10311N7BEV1</t>
  </si>
  <si>
    <t>BYD5040XLCBEV</t>
  </si>
  <si>
    <t>BYD5040XXYBEV1</t>
  </si>
  <si>
    <t>BYD5160ZYSBEV</t>
  </si>
  <si>
    <t>BYD6100LGEV10</t>
  </si>
  <si>
    <t>BYD6100LGEV6</t>
  </si>
  <si>
    <t>BYD6100LGEV8</t>
  </si>
  <si>
    <t>BYD6100LGEV9</t>
  </si>
  <si>
    <t>BYD6100LSEV1</t>
  </si>
  <si>
    <t>BYD6100LSEV3</t>
  </si>
  <si>
    <t>BYD6101LGEV1</t>
  </si>
  <si>
    <t>BYD6110LLEV3</t>
  </si>
  <si>
    <t>BYD6121LGEV3</t>
  </si>
  <si>
    <t>BYD6122LGEV1</t>
  </si>
  <si>
    <t>BYD6122LGEV2</t>
  </si>
  <si>
    <t>BYD6710HLEV2</t>
  </si>
  <si>
    <t>BYD6810HZEV5</t>
  </si>
  <si>
    <t>BYD6810HZEV7</t>
  </si>
  <si>
    <t>BYD6810LZEV6</t>
  </si>
  <si>
    <t>BYD6850HZEV2</t>
  </si>
  <si>
    <t>BYD6480STHEV</t>
  </si>
  <si>
    <t>BYD6480STHEV3</t>
  </si>
  <si>
    <t>实地核查2辆，核减1辆，核减原因：现场未核查到车辆</t>
  </si>
  <si>
    <t>实地核查2辆，核查通过</t>
  </si>
  <si>
    <t>实地核查10辆，核查通过</t>
  </si>
  <si>
    <t>BYD111017GBEV1</t>
  </si>
  <si>
    <t>BYD5030XYZBEV</t>
  </si>
  <si>
    <t>BYD5070XXYBEV</t>
  </si>
  <si>
    <t>BYD5110XXYBEV1</t>
  </si>
  <si>
    <t>BYD6100LGEV3</t>
  </si>
  <si>
    <t>BYD6100LGEV5</t>
  </si>
  <si>
    <t>BYD6100LGEV7</t>
  </si>
  <si>
    <t>BYD6110LLEV</t>
  </si>
  <si>
    <t>实地核查3辆，核查通过</t>
  </si>
  <si>
    <t>BYD6120LLEV4</t>
  </si>
  <si>
    <t>BYD6121LGEV4</t>
  </si>
  <si>
    <t>BYD6121LGEV5</t>
  </si>
  <si>
    <t>BYD6700HZEV</t>
  </si>
  <si>
    <t>BYD6810LZEV1</t>
  </si>
  <si>
    <t>BYD6810LZEV4</t>
  </si>
  <si>
    <t>CK6100LGEV2</t>
  </si>
  <si>
    <t>CK6800LZEV1</t>
  </si>
  <si>
    <t>CK6800LZEV2</t>
  </si>
  <si>
    <t>实地核查5辆，核减1辆，核减原因：现场未核查到车辆</t>
  </si>
  <si>
    <t>BYD6710HLEV</t>
  </si>
  <si>
    <t>CK6100LGEV1</t>
  </si>
  <si>
    <t>CK6120LLEV</t>
  </si>
  <si>
    <t>QCJ7006BEVF</t>
  </si>
  <si>
    <t>QCJ7007BEV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</si>
</sst>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18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b/>
      <sz val="12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19" borderId="20" applyNumberFormat="0" applyAlignment="0" applyProtection="0">
      <alignment vertical="center"/>
    </xf>
    <xf numFmtId="0" fontId="17" fillId="19" borderId="14" applyNumberFormat="0" applyAlignment="0" applyProtection="0">
      <alignment vertical="center"/>
    </xf>
    <xf numFmtId="0" fontId="19" fillId="20" borderId="1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7" fillId="0" borderId="0"/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14"/>
  <sheetViews>
    <sheetView tabSelected="1" zoomScale="90" zoomScaleNormal="90" workbookViewId="0">
      <selection activeCell="S32" sqref="S32"/>
    </sheetView>
  </sheetViews>
  <sheetFormatPr defaultColWidth="11" defaultRowHeight="13.5"/>
  <cols>
    <col min="1" max="2" width="10.8333333333333" customWidth="1"/>
    <col min="3" max="3" width="30" customWidth="1"/>
    <col min="4" max="4" width="20.6666666666667" customWidth="1"/>
    <col min="5" max="5" width="11.8333333333333" customWidth="1"/>
    <col min="6" max="6" width="14.6666666666667" customWidth="1"/>
    <col min="7" max="7" width="26.25" customWidth="1"/>
    <col min="8" max="8" width="32.4916666666667" customWidth="1"/>
    <col min="9" max="9" width="14.3666666666667" customWidth="1"/>
    <col min="10" max="10" width="12.9583333333333" customWidth="1"/>
    <col min="11" max="11" width="17.9583333333333" style="1" customWidth="1"/>
  </cols>
  <sheetData>
    <row r="1" ht="22.5" spans="1:1">
      <c r="A1" s="2" t="s">
        <v>0</v>
      </c>
    </row>
    <row r="2" ht="29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52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9" t="s">
        <v>12</v>
      </c>
    </row>
    <row r="4" ht="43" customHeight="1" spans="1:11">
      <c r="A4" s="5" t="s">
        <v>13</v>
      </c>
      <c r="B4" s="5"/>
      <c r="C4" s="5"/>
      <c r="D4" s="5"/>
      <c r="E4" s="6">
        <v>92676</v>
      </c>
      <c r="F4" s="6">
        <v>358865.1433</v>
      </c>
      <c r="G4" s="6"/>
      <c r="H4" s="7"/>
      <c r="I4" s="6">
        <v>92646</v>
      </c>
      <c r="J4" s="6">
        <v>358763.4253</v>
      </c>
      <c r="K4" s="6"/>
    </row>
    <row r="5" ht="32" customHeight="1" spans="1:11">
      <c r="A5" s="5">
        <v>2019</v>
      </c>
      <c r="B5" s="6">
        <v>1</v>
      </c>
      <c r="C5" s="6" t="s">
        <v>14</v>
      </c>
      <c r="D5" s="6" t="s">
        <v>15</v>
      </c>
      <c r="E5" s="6">
        <v>76133</v>
      </c>
      <c r="F5" s="6">
        <v>214997.4061</v>
      </c>
      <c r="G5" s="6"/>
      <c r="H5" s="7"/>
      <c r="I5" s="6">
        <v>76108</v>
      </c>
      <c r="J5" s="6">
        <v>214913.0281</v>
      </c>
      <c r="K5" s="6"/>
    </row>
    <row r="6" ht="30" customHeight="1" spans="1:11">
      <c r="A6" s="5"/>
      <c r="B6" s="6"/>
      <c r="C6" s="6"/>
      <c r="D6" s="8" t="s">
        <v>16</v>
      </c>
      <c r="E6" s="6">
        <v>252</v>
      </c>
      <c r="F6" s="6">
        <v>2027</v>
      </c>
      <c r="G6" s="9" t="s">
        <v>17</v>
      </c>
      <c r="H6" s="6" t="s">
        <v>18</v>
      </c>
      <c r="I6" s="6">
        <v>250</v>
      </c>
      <c r="J6" s="6">
        <v>2007</v>
      </c>
      <c r="K6" s="6"/>
    </row>
    <row r="7" customHeight="1" spans="1:11">
      <c r="A7" s="5"/>
      <c r="B7" s="6"/>
      <c r="C7" s="6"/>
      <c r="D7" s="8" t="s">
        <v>19</v>
      </c>
      <c r="E7" s="6">
        <v>196</v>
      </c>
      <c r="F7" s="6">
        <v>3880.8</v>
      </c>
      <c r="G7" s="10"/>
      <c r="H7" s="9" t="s">
        <v>20</v>
      </c>
      <c r="I7" s="6">
        <v>196</v>
      </c>
      <c r="J7" s="6">
        <v>3880.8</v>
      </c>
      <c r="K7" s="6"/>
    </row>
    <row r="8" customHeight="1" spans="1:11">
      <c r="A8" s="5"/>
      <c r="B8" s="6"/>
      <c r="C8" s="6"/>
      <c r="D8" s="8" t="s">
        <v>21</v>
      </c>
      <c r="E8" s="6">
        <v>15</v>
      </c>
      <c r="F8" s="6">
        <v>196.02</v>
      </c>
      <c r="G8" s="10"/>
      <c r="H8" s="10"/>
      <c r="I8" s="6">
        <v>15</v>
      </c>
      <c r="J8" s="6">
        <v>196.02</v>
      </c>
      <c r="K8" s="6"/>
    </row>
    <row r="9" customHeight="1" spans="1:11">
      <c r="A9" s="5"/>
      <c r="B9" s="6"/>
      <c r="C9" s="6"/>
      <c r="D9" s="8" t="s">
        <v>22</v>
      </c>
      <c r="E9" s="6">
        <v>157</v>
      </c>
      <c r="F9" s="6">
        <v>1367.784</v>
      </c>
      <c r="G9" s="10"/>
      <c r="H9" s="10"/>
      <c r="I9" s="6">
        <v>157</v>
      </c>
      <c r="J9" s="6">
        <v>1367.784</v>
      </c>
      <c r="K9" s="6"/>
    </row>
    <row r="10" customHeight="1" spans="1:11">
      <c r="A10" s="5"/>
      <c r="B10" s="6"/>
      <c r="C10" s="6"/>
      <c r="D10" s="8" t="s">
        <v>23</v>
      </c>
      <c r="E10" s="6">
        <v>20</v>
      </c>
      <c r="F10" s="6">
        <v>174.24</v>
      </c>
      <c r="G10" s="10"/>
      <c r="H10" s="10"/>
      <c r="I10" s="6">
        <v>20</v>
      </c>
      <c r="J10" s="6">
        <v>174.24</v>
      </c>
      <c r="K10" s="6"/>
    </row>
    <row r="11" customHeight="1" spans="1:11">
      <c r="A11" s="5"/>
      <c r="B11" s="6"/>
      <c r="C11" s="6"/>
      <c r="D11" s="8" t="s">
        <v>24</v>
      </c>
      <c r="E11" s="6">
        <f>686+103</f>
        <v>789</v>
      </c>
      <c r="F11" s="6">
        <v>791.02</v>
      </c>
      <c r="G11" s="10"/>
      <c r="H11" s="10"/>
      <c r="I11" s="6">
        <f>686+103</f>
        <v>789</v>
      </c>
      <c r="J11" s="6">
        <v>791.02</v>
      </c>
      <c r="K11" s="6"/>
    </row>
    <row r="12" customHeight="1" spans="1:11">
      <c r="A12" s="5"/>
      <c r="B12" s="6"/>
      <c r="C12" s="6"/>
      <c r="D12" s="8" t="s">
        <v>25</v>
      </c>
      <c r="E12" s="6">
        <f>432+68</f>
        <v>500</v>
      </c>
      <c r="F12" s="6">
        <v>497.3</v>
      </c>
      <c r="G12" s="10"/>
      <c r="H12" s="10"/>
      <c r="I12" s="6">
        <f>432+68</f>
        <v>500</v>
      </c>
      <c r="J12" s="6">
        <v>497.3</v>
      </c>
      <c r="K12" s="6"/>
    </row>
    <row r="13" customHeight="1" spans="1:11">
      <c r="A13" s="5"/>
      <c r="B13" s="6"/>
      <c r="C13" s="6"/>
      <c r="D13" s="8" t="s">
        <v>26</v>
      </c>
      <c r="E13" s="6">
        <f>17+2</f>
        <v>19</v>
      </c>
      <c r="F13" s="6">
        <v>41.8</v>
      </c>
      <c r="G13" s="10"/>
      <c r="H13" s="10"/>
      <c r="I13" s="6">
        <f>17+2</f>
        <v>19</v>
      </c>
      <c r="J13" s="6">
        <v>41.8</v>
      </c>
      <c r="K13" s="6"/>
    </row>
    <row r="14" customHeight="1" spans="1:11">
      <c r="A14" s="5"/>
      <c r="B14" s="6"/>
      <c r="C14" s="6"/>
      <c r="D14" s="8" t="s">
        <v>27</v>
      </c>
      <c r="E14" s="6">
        <f>796+126</f>
        <v>922</v>
      </c>
      <c r="F14" s="6">
        <v>1118.58</v>
      </c>
      <c r="G14" s="10"/>
      <c r="H14" s="11"/>
      <c r="I14" s="6">
        <f>796+126</f>
        <v>922</v>
      </c>
      <c r="J14" s="6">
        <v>1118.58</v>
      </c>
      <c r="K14" s="6"/>
    </row>
    <row r="15" ht="33" customHeight="1" spans="1:11">
      <c r="A15" s="5"/>
      <c r="B15" s="6"/>
      <c r="C15" s="6"/>
      <c r="D15" s="8" t="s">
        <v>28</v>
      </c>
      <c r="E15" s="6">
        <f>268+41</f>
        <v>309</v>
      </c>
      <c r="F15" s="6">
        <v>456.06</v>
      </c>
      <c r="G15" s="10"/>
      <c r="H15" s="6" t="s">
        <v>29</v>
      </c>
      <c r="I15" s="6">
        <v>308</v>
      </c>
      <c r="J15" s="6">
        <v>455.84</v>
      </c>
      <c r="K15" s="6"/>
    </row>
    <row r="16" ht="33" customHeight="1" spans="1:11">
      <c r="A16" s="5"/>
      <c r="B16" s="6"/>
      <c r="C16" s="6"/>
      <c r="D16" s="8" t="s">
        <v>30</v>
      </c>
      <c r="E16" s="6">
        <f>1968+320</f>
        <v>2288</v>
      </c>
      <c r="F16" s="6">
        <v>2323.28</v>
      </c>
      <c r="G16" s="10"/>
      <c r="H16" s="6" t="s">
        <v>31</v>
      </c>
      <c r="I16" s="6">
        <v>2285</v>
      </c>
      <c r="J16" s="6">
        <v>2320.28</v>
      </c>
      <c r="K16" s="6"/>
    </row>
    <row r="17" ht="15" customHeight="1" spans="1:11">
      <c r="A17" s="5"/>
      <c r="B17" s="6"/>
      <c r="C17" s="6"/>
      <c r="D17" s="8" t="s">
        <v>32</v>
      </c>
      <c r="E17" s="6">
        <f>2309+399</f>
        <v>2708</v>
      </c>
      <c r="F17" s="6">
        <v>2763.7</v>
      </c>
      <c r="G17" s="12"/>
      <c r="H17" s="13" t="s">
        <v>20</v>
      </c>
      <c r="I17" s="20">
        <f>2309+399</f>
        <v>2708</v>
      </c>
      <c r="J17" s="6">
        <v>2763.7</v>
      </c>
      <c r="K17" s="6"/>
    </row>
    <row r="18" ht="15" customHeight="1" spans="1:11">
      <c r="A18" s="5"/>
      <c r="B18" s="6"/>
      <c r="C18" s="6"/>
      <c r="D18" s="8" t="s">
        <v>33</v>
      </c>
      <c r="E18" s="6">
        <f>196+34</f>
        <v>230</v>
      </c>
      <c r="F18" s="6">
        <v>230</v>
      </c>
      <c r="G18" s="14"/>
      <c r="H18" s="13"/>
      <c r="I18" s="20">
        <f>196+34</f>
        <v>230</v>
      </c>
      <c r="J18" s="6">
        <v>230</v>
      </c>
      <c r="K18" s="6"/>
    </row>
    <row r="19" ht="31" customHeight="1" spans="1:11">
      <c r="A19" s="5"/>
      <c r="B19" s="6"/>
      <c r="C19" s="6"/>
      <c r="D19" s="8" t="s">
        <v>34</v>
      </c>
      <c r="E19" s="6">
        <f>8779+1429</f>
        <v>10208</v>
      </c>
      <c r="F19" s="6">
        <v>17343.58</v>
      </c>
      <c r="G19" s="6" t="s">
        <v>35</v>
      </c>
      <c r="H19" s="6" t="s">
        <v>36</v>
      </c>
      <c r="I19" s="6">
        <v>10203</v>
      </c>
      <c r="J19" s="6">
        <v>17333.46</v>
      </c>
      <c r="K19" s="6"/>
    </row>
    <row r="20" ht="31" customHeight="1" spans="1:11">
      <c r="A20" s="5"/>
      <c r="B20" s="6"/>
      <c r="C20" s="6"/>
      <c r="D20" s="8" t="s">
        <v>37</v>
      </c>
      <c r="E20" s="6">
        <f>5367+891</f>
        <v>6258</v>
      </c>
      <c r="F20" s="6">
        <v>11013.46</v>
      </c>
      <c r="G20" s="6" t="s">
        <v>17</v>
      </c>
      <c r="H20" s="6" t="s">
        <v>38</v>
      </c>
      <c r="I20" s="6">
        <v>6253</v>
      </c>
      <c r="J20" s="6">
        <v>11003.66</v>
      </c>
      <c r="K20" s="6"/>
    </row>
    <row r="21" ht="31" customHeight="1" spans="1:11">
      <c r="A21" s="5"/>
      <c r="B21" s="6"/>
      <c r="C21" s="6"/>
      <c r="D21" s="8" t="s">
        <v>39</v>
      </c>
      <c r="E21" s="6">
        <f>801+139</f>
        <v>940</v>
      </c>
      <c r="F21" s="6">
        <v>4653</v>
      </c>
      <c r="G21" s="6" t="s">
        <v>35</v>
      </c>
      <c r="H21" s="9" t="s">
        <v>20</v>
      </c>
      <c r="I21" s="6">
        <v>939</v>
      </c>
      <c r="J21" s="6">
        <v>4648.05</v>
      </c>
      <c r="K21" s="6"/>
    </row>
    <row r="22" customHeight="1" spans="1:11">
      <c r="A22" s="5"/>
      <c r="B22" s="6"/>
      <c r="C22" s="6"/>
      <c r="D22" s="8" t="s">
        <v>40</v>
      </c>
      <c r="E22" s="6">
        <f>20+1</f>
        <v>21</v>
      </c>
      <c r="F22" s="6">
        <v>59.4</v>
      </c>
      <c r="G22" s="9" t="s">
        <v>17</v>
      </c>
      <c r="H22" s="10"/>
      <c r="I22" s="6">
        <f>20+1</f>
        <v>21</v>
      </c>
      <c r="J22" s="6">
        <v>59.4</v>
      </c>
      <c r="K22" s="6"/>
    </row>
    <row r="23" customHeight="1" spans="1:11">
      <c r="A23" s="5"/>
      <c r="B23" s="6"/>
      <c r="C23" s="6"/>
      <c r="D23" s="8" t="s">
        <v>41</v>
      </c>
      <c r="E23" s="6">
        <f>15+3</f>
        <v>18</v>
      </c>
      <c r="F23" s="6">
        <v>45</v>
      </c>
      <c r="G23" s="10"/>
      <c r="H23" s="10"/>
      <c r="I23" s="6">
        <f>15+3</f>
        <v>18</v>
      </c>
      <c r="J23" s="6">
        <v>45</v>
      </c>
      <c r="K23" s="6"/>
    </row>
    <row r="24" customHeight="1" spans="1:11">
      <c r="A24" s="5"/>
      <c r="B24" s="6"/>
      <c r="C24" s="6"/>
      <c r="D24" s="8" t="s">
        <v>42</v>
      </c>
      <c r="E24" s="6">
        <f>1852+331</f>
        <v>2183</v>
      </c>
      <c r="F24" s="6">
        <v>7225.75</v>
      </c>
      <c r="G24" s="10"/>
      <c r="H24" s="10"/>
      <c r="I24" s="6">
        <f>1852+331</f>
        <v>2183</v>
      </c>
      <c r="J24" s="6">
        <v>7225.75</v>
      </c>
      <c r="K24" s="6"/>
    </row>
    <row r="25" customHeight="1" spans="1:11">
      <c r="A25" s="5"/>
      <c r="B25" s="6"/>
      <c r="C25" s="6"/>
      <c r="D25" s="8" t="s">
        <v>43</v>
      </c>
      <c r="E25" s="6">
        <f>543+82</f>
        <v>625</v>
      </c>
      <c r="F25" s="6">
        <v>1894.65</v>
      </c>
      <c r="G25" s="10"/>
      <c r="H25" s="10"/>
      <c r="I25" s="6">
        <f>543+82</f>
        <v>625</v>
      </c>
      <c r="J25" s="6">
        <v>1894.65</v>
      </c>
      <c r="K25" s="6"/>
    </row>
    <row r="26" customHeight="1" spans="1:11">
      <c r="A26" s="5"/>
      <c r="B26" s="6"/>
      <c r="C26" s="6"/>
      <c r="D26" s="8" t="s">
        <v>44</v>
      </c>
      <c r="E26" s="6">
        <f>505+89</f>
        <v>594</v>
      </c>
      <c r="F26" s="6">
        <v>1156.0122</v>
      </c>
      <c r="G26" s="10"/>
      <c r="H26" s="10"/>
      <c r="I26" s="6">
        <f>505+89</f>
        <v>594</v>
      </c>
      <c r="J26" s="6">
        <v>1156.0122</v>
      </c>
      <c r="K26" s="6"/>
    </row>
    <row r="27" customHeight="1" spans="1:11">
      <c r="A27" s="5"/>
      <c r="B27" s="6"/>
      <c r="C27" s="6"/>
      <c r="D27" s="8" t="s">
        <v>45</v>
      </c>
      <c r="E27" s="6">
        <f>1937+300</f>
        <v>2237</v>
      </c>
      <c r="F27" s="6">
        <v>4405.1693</v>
      </c>
      <c r="G27" s="10"/>
      <c r="H27" s="10"/>
      <c r="I27" s="6">
        <f>1937+300</f>
        <v>2237</v>
      </c>
      <c r="J27" s="6">
        <v>4405.1693</v>
      </c>
      <c r="K27" s="6"/>
    </row>
    <row r="28" customHeight="1" spans="1:11">
      <c r="A28" s="5"/>
      <c r="B28" s="6"/>
      <c r="C28" s="6"/>
      <c r="D28" s="8" t="s">
        <v>46</v>
      </c>
      <c r="E28" s="6">
        <f>1978+336</f>
        <v>2314</v>
      </c>
      <c r="F28" s="6">
        <v>4164.66</v>
      </c>
      <c r="G28" s="10"/>
      <c r="H28" s="10"/>
      <c r="I28" s="6">
        <f>1978+336</f>
        <v>2314</v>
      </c>
      <c r="J28" s="6">
        <v>4164.66</v>
      </c>
      <c r="K28" s="6"/>
    </row>
    <row r="29" customHeight="1" spans="1:11">
      <c r="A29" s="5"/>
      <c r="B29" s="6"/>
      <c r="C29" s="6"/>
      <c r="D29" s="8" t="s">
        <v>47</v>
      </c>
      <c r="E29" s="6">
        <f>2643+457</f>
        <v>3100</v>
      </c>
      <c r="F29" s="6">
        <v>7747</v>
      </c>
      <c r="G29" s="10"/>
      <c r="H29" s="10"/>
      <c r="I29" s="6">
        <f>2643+457</f>
        <v>3100</v>
      </c>
      <c r="J29" s="6">
        <v>7747</v>
      </c>
      <c r="K29" s="6"/>
    </row>
    <row r="30" customHeight="1" spans="1:11">
      <c r="A30" s="5"/>
      <c r="B30" s="6"/>
      <c r="C30" s="6"/>
      <c r="D30" s="8" t="s">
        <v>48</v>
      </c>
      <c r="E30" s="6">
        <f>181+46</f>
        <v>227</v>
      </c>
      <c r="F30" s="6">
        <v>564.5</v>
      </c>
      <c r="G30" s="10"/>
      <c r="H30" s="10"/>
      <c r="I30" s="6">
        <f>181+46</f>
        <v>227</v>
      </c>
      <c r="J30" s="6">
        <v>564.5</v>
      </c>
      <c r="K30" s="6"/>
    </row>
    <row r="31" customHeight="1" spans="1:11">
      <c r="A31" s="5"/>
      <c r="B31" s="6"/>
      <c r="C31" s="6"/>
      <c r="D31" s="8" t="s">
        <v>49</v>
      </c>
      <c r="E31" s="6">
        <f>30+4</f>
        <v>34</v>
      </c>
      <c r="F31" s="6">
        <v>60.66</v>
      </c>
      <c r="G31" s="10"/>
      <c r="H31" s="10"/>
      <c r="I31" s="6">
        <f>30+4</f>
        <v>34</v>
      </c>
      <c r="J31" s="6">
        <v>60.66</v>
      </c>
      <c r="K31" s="6"/>
    </row>
    <row r="32" customHeight="1" spans="1:11">
      <c r="A32" s="5"/>
      <c r="B32" s="6"/>
      <c r="C32" s="6"/>
      <c r="D32" s="8" t="s">
        <v>50</v>
      </c>
      <c r="E32" s="6">
        <f>321+64</f>
        <v>385</v>
      </c>
      <c r="F32" s="6">
        <v>962.5</v>
      </c>
      <c r="G32" s="10"/>
      <c r="H32" s="10"/>
      <c r="I32" s="6">
        <f>321+64</f>
        <v>385</v>
      </c>
      <c r="J32" s="6">
        <v>962.5</v>
      </c>
      <c r="K32" s="6"/>
    </row>
    <row r="33" customHeight="1" spans="1:11">
      <c r="A33" s="5"/>
      <c r="B33" s="6"/>
      <c r="C33" s="6"/>
      <c r="D33" s="8" t="s">
        <v>51</v>
      </c>
      <c r="E33" s="6">
        <f>47+14</f>
        <v>61</v>
      </c>
      <c r="F33" s="6">
        <v>152.5</v>
      </c>
      <c r="G33" s="11"/>
      <c r="H33" s="11"/>
      <c r="I33" s="6">
        <f>47+14</f>
        <v>61</v>
      </c>
      <c r="J33" s="6">
        <v>152.5</v>
      </c>
      <c r="K33" s="6"/>
    </row>
    <row r="34" ht="35" customHeight="1" spans="1:11">
      <c r="A34" s="5"/>
      <c r="B34" s="6"/>
      <c r="C34" s="6"/>
      <c r="D34" s="8" t="s">
        <v>52</v>
      </c>
      <c r="E34" s="6">
        <f>20594+3120</f>
        <v>23714</v>
      </c>
      <c r="F34" s="6">
        <v>93736.17</v>
      </c>
      <c r="G34" s="6" t="s">
        <v>35</v>
      </c>
      <c r="H34" s="6" t="s">
        <v>53</v>
      </c>
      <c r="I34" s="6">
        <v>23706</v>
      </c>
      <c r="J34" s="6">
        <v>93699.882</v>
      </c>
      <c r="K34" s="6"/>
    </row>
    <row r="35" customHeight="1" spans="1:11">
      <c r="A35" s="5"/>
      <c r="B35" s="6"/>
      <c r="C35" s="6"/>
      <c r="D35" s="8" t="s">
        <v>54</v>
      </c>
      <c r="E35" s="6">
        <f>1392+211</f>
        <v>1603</v>
      </c>
      <c r="F35" s="15">
        <v>3077.7018</v>
      </c>
      <c r="G35" s="6" t="s">
        <v>17</v>
      </c>
      <c r="H35" s="16" t="s">
        <v>20</v>
      </c>
      <c r="I35" s="6">
        <f>1392+211</f>
        <v>1603</v>
      </c>
      <c r="J35" s="6">
        <v>3077.7018</v>
      </c>
      <c r="K35" s="6"/>
    </row>
    <row r="36" customHeight="1" spans="1:11">
      <c r="A36" s="5"/>
      <c r="B36" s="6"/>
      <c r="C36" s="6"/>
      <c r="D36" s="8" t="s">
        <v>55</v>
      </c>
      <c r="E36" s="6">
        <f>3661+616</f>
        <v>4277</v>
      </c>
      <c r="F36" s="15">
        <v>13794.9212</v>
      </c>
      <c r="G36" s="6"/>
      <c r="H36" s="17"/>
      <c r="I36" s="6">
        <f>3661+616</f>
        <v>4277</v>
      </c>
      <c r="J36" s="6">
        <v>13794.9212</v>
      </c>
      <c r="K36" s="6"/>
    </row>
    <row r="37" customHeight="1" spans="1:11">
      <c r="A37" s="5"/>
      <c r="B37" s="6"/>
      <c r="C37" s="6"/>
      <c r="D37" s="8" t="s">
        <v>56</v>
      </c>
      <c r="E37" s="6">
        <f>7162+1230</f>
        <v>8392</v>
      </c>
      <c r="F37" s="15">
        <v>24327.6376</v>
      </c>
      <c r="G37" s="6"/>
      <c r="H37" s="17"/>
      <c r="I37" s="6">
        <f>7162+1230</f>
        <v>8392</v>
      </c>
      <c r="J37" s="6">
        <v>24327.6376</v>
      </c>
      <c r="K37" s="6"/>
    </row>
    <row r="38" customHeight="1" spans="1:11">
      <c r="A38" s="5"/>
      <c r="B38" s="6"/>
      <c r="C38" s="6"/>
      <c r="D38" s="8" t="s">
        <v>57</v>
      </c>
      <c r="E38" s="6">
        <f>11+144</f>
        <v>155</v>
      </c>
      <c r="F38" s="15">
        <v>775</v>
      </c>
      <c r="G38" s="6"/>
      <c r="H38" s="17"/>
      <c r="I38" s="6">
        <f>11+144</f>
        <v>155</v>
      </c>
      <c r="J38" s="6">
        <v>775</v>
      </c>
      <c r="K38" s="6"/>
    </row>
    <row r="39" customHeight="1" spans="1:11">
      <c r="A39" s="5"/>
      <c r="B39" s="6"/>
      <c r="C39" s="6"/>
      <c r="D39" s="8" t="s">
        <v>58</v>
      </c>
      <c r="E39" s="6">
        <f>16+3</f>
        <v>19</v>
      </c>
      <c r="F39" s="15">
        <v>21.9</v>
      </c>
      <c r="G39" s="6"/>
      <c r="H39" s="17"/>
      <c r="I39" s="6">
        <f>16+3</f>
        <v>19</v>
      </c>
      <c r="J39" s="6">
        <v>21.9</v>
      </c>
      <c r="K39" s="6"/>
    </row>
    <row r="40" customHeight="1" spans="1:11">
      <c r="A40" s="5"/>
      <c r="B40" s="6"/>
      <c r="C40" s="6"/>
      <c r="D40" s="8" t="s">
        <v>59</v>
      </c>
      <c r="E40" s="6">
        <f>43</f>
        <v>43</v>
      </c>
      <c r="F40" s="15">
        <v>127.05</v>
      </c>
      <c r="G40" s="6"/>
      <c r="H40" s="17"/>
      <c r="I40" s="6">
        <f>43</f>
        <v>43</v>
      </c>
      <c r="J40" s="6">
        <v>127.05</v>
      </c>
      <c r="K40" s="6"/>
    </row>
    <row r="41" customHeight="1" spans="1:11">
      <c r="A41" s="5"/>
      <c r="B41" s="6"/>
      <c r="C41" s="6"/>
      <c r="D41" s="8" t="s">
        <v>60</v>
      </c>
      <c r="E41" s="6">
        <f>1+1</f>
        <v>2</v>
      </c>
      <c r="F41" s="15">
        <v>6.6</v>
      </c>
      <c r="G41" s="6"/>
      <c r="H41" s="17"/>
      <c r="I41" s="6">
        <f>1+1</f>
        <v>2</v>
      </c>
      <c r="J41" s="6">
        <v>6.6</v>
      </c>
      <c r="K41" s="6"/>
    </row>
    <row r="42" spans="1:11">
      <c r="A42" s="5"/>
      <c r="B42" s="6"/>
      <c r="C42" s="6"/>
      <c r="D42" s="8" t="s">
        <v>61</v>
      </c>
      <c r="E42" s="6">
        <f>311+7</f>
        <v>318</v>
      </c>
      <c r="F42" s="15">
        <v>1815</v>
      </c>
      <c r="G42" s="6"/>
      <c r="H42" s="18"/>
      <c r="I42" s="6">
        <f>311+7</f>
        <v>318</v>
      </c>
      <c r="J42" s="6">
        <v>1815</v>
      </c>
      <c r="K42" s="8"/>
    </row>
    <row r="43" ht="34" customHeight="1" spans="1:11">
      <c r="A43" s="5">
        <v>2018</v>
      </c>
      <c r="B43" s="6">
        <v>1</v>
      </c>
      <c r="C43" s="6" t="s">
        <v>14</v>
      </c>
      <c r="D43" s="6" t="s">
        <v>15</v>
      </c>
      <c r="E43" s="6">
        <v>10784</v>
      </c>
      <c r="F43" s="6">
        <v>74746.5572</v>
      </c>
      <c r="G43" s="6"/>
      <c r="H43" s="7"/>
      <c r="I43" s="6">
        <v>10781</v>
      </c>
      <c r="J43" s="6">
        <v>74737.1172</v>
      </c>
      <c r="K43" s="6"/>
    </row>
    <row r="44" customHeight="1" spans="1:11">
      <c r="A44" s="5"/>
      <c r="B44" s="6"/>
      <c r="C44" s="6"/>
      <c r="D44" s="8" t="s">
        <v>62</v>
      </c>
      <c r="E44" s="6">
        <v>28</v>
      </c>
      <c r="F44" s="6">
        <v>132.0172</v>
      </c>
      <c r="G44" s="9" t="s">
        <v>17</v>
      </c>
      <c r="H44" s="9" t="s">
        <v>20</v>
      </c>
      <c r="I44" s="6">
        <v>28</v>
      </c>
      <c r="J44" s="6">
        <v>132.0172</v>
      </c>
      <c r="K44" s="6"/>
    </row>
    <row r="45" customHeight="1" spans="1:11">
      <c r="A45" s="5"/>
      <c r="B45" s="6"/>
      <c r="C45" s="6"/>
      <c r="D45" s="8" t="s">
        <v>16</v>
      </c>
      <c r="E45" s="6">
        <v>94</v>
      </c>
      <c r="F45" s="6">
        <v>940</v>
      </c>
      <c r="G45" s="10"/>
      <c r="H45" s="10"/>
      <c r="I45" s="6">
        <v>94</v>
      </c>
      <c r="J45" s="6">
        <v>940</v>
      </c>
      <c r="K45" s="6"/>
    </row>
    <row r="46" customHeight="1" spans="1:11">
      <c r="A46" s="5"/>
      <c r="B46" s="6"/>
      <c r="C46" s="6"/>
      <c r="D46" s="8" t="s">
        <v>63</v>
      </c>
      <c r="E46" s="6">
        <v>3</v>
      </c>
      <c r="F46" s="6">
        <v>18.858</v>
      </c>
      <c r="G46" s="10"/>
      <c r="H46" s="10"/>
      <c r="I46" s="6">
        <v>3</v>
      </c>
      <c r="J46" s="6">
        <v>18.858</v>
      </c>
      <c r="K46" s="6"/>
    </row>
    <row r="47" customHeight="1" spans="1:11">
      <c r="A47" s="5"/>
      <c r="B47" s="6"/>
      <c r="C47" s="6"/>
      <c r="D47" s="8" t="s">
        <v>64</v>
      </c>
      <c r="E47" s="6">
        <v>27</v>
      </c>
      <c r="F47" s="6">
        <v>169.722</v>
      </c>
      <c r="G47" s="10"/>
      <c r="H47" s="10"/>
      <c r="I47" s="6">
        <v>27</v>
      </c>
      <c r="J47" s="6">
        <v>169.722</v>
      </c>
      <c r="K47" s="6"/>
    </row>
    <row r="48" customHeight="1" spans="1:11">
      <c r="A48" s="5"/>
      <c r="B48" s="6"/>
      <c r="C48" s="6"/>
      <c r="D48" s="8" t="s">
        <v>65</v>
      </c>
      <c r="E48" s="6">
        <v>1</v>
      </c>
      <c r="F48" s="6">
        <v>15</v>
      </c>
      <c r="G48" s="10"/>
      <c r="H48" s="10"/>
      <c r="I48" s="6">
        <v>1</v>
      </c>
      <c r="J48" s="6">
        <v>15</v>
      </c>
      <c r="K48" s="6"/>
    </row>
    <row r="49" customHeight="1" spans="1:11">
      <c r="A49" s="5"/>
      <c r="B49" s="6"/>
      <c r="C49" s="6"/>
      <c r="D49" s="8" t="s">
        <v>66</v>
      </c>
      <c r="E49" s="6">
        <v>217</v>
      </c>
      <c r="F49" s="6">
        <v>4557</v>
      </c>
      <c r="G49" s="10"/>
      <c r="H49" s="10"/>
      <c r="I49" s="6">
        <v>217</v>
      </c>
      <c r="J49" s="6">
        <v>4557</v>
      </c>
      <c r="K49" s="6"/>
    </row>
    <row r="50" customHeight="1" spans="1:11">
      <c r="A50" s="5"/>
      <c r="B50" s="6"/>
      <c r="C50" s="6"/>
      <c r="D50" s="8" t="s">
        <v>67</v>
      </c>
      <c r="E50" s="6">
        <v>1</v>
      </c>
      <c r="F50" s="6">
        <v>18</v>
      </c>
      <c r="G50" s="10"/>
      <c r="H50" s="10"/>
      <c r="I50" s="6">
        <v>1</v>
      </c>
      <c r="J50" s="6">
        <v>18</v>
      </c>
      <c r="K50" s="6"/>
    </row>
    <row r="51" customHeight="1" spans="1:11">
      <c r="A51" s="5"/>
      <c r="B51" s="6"/>
      <c r="C51" s="6"/>
      <c r="D51" s="8" t="s">
        <v>68</v>
      </c>
      <c r="E51" s="6">
        <v>328</v>
      </c>
      <c r="F51" s="6">
        <v>6966</v>
      </c>
      <c r="G51" s="10"/>
      <c r="H51" s="10"/>
      <c r="I51" s="6">
        <v>328</v>
      </c>
      <c r="J51" s="6">
        <v>6966</v>
      </c>
      <c r="K51" s="6"/>
    </row>
    <row r="52" customHeight="1" spans="1:11">
      <c r="A52" s="5"/>
      <c r="B52" s="6"/>
      <c r="C52" s="6"/>
      <c r="D52" s="8" t="s">
        <v>69</v>
      </c>
      <c r="E52" s="6">
        <v>551</v>
      </c>
      <c r="F52" s="6">
        <v>11499</v>
      </c>
      <c r="G52" s="10"/>
      <c r="H52" s="10"/>
      <c r="I52" s="6">
        <v>551</v>
      </c>
      <c r="J52" s="6">
        <v>11499</v>
      </c>
      <c r="K52" s="6"/>
    </row>
    <row r="53" customHeight="1" spans="1:11">
      <c r="A53" s="5"/>
      <c r="B53" s="6"/>
      <c r="C53" s="6"/>
      <c r="D53" s="8" t="s">
        <v>70</v>
      </c>
      <c r="E53" s="6">
        <v>2</v>
      </c>
      <c r="F53" s="6">
        <v>60</v>
      </c>
      <c r="G53" s="10"/>
      <c r="H53" s="10"/>
      <c r="I53" s="6">
        <v>2</v>
      </c>
      <c r="J53" s="6">
        <v>60</v>
      </c>
      <c r="K53" s="6"/>
    </row>
    <row r="54" customHeight="1" spans="1:11">
      <c r="A54" s="5"/>
      <c r="B54" s="6"/>
      <c r="C54" s="6"/>
      <c r="D54" s="8" t="s">
        <v>71</v>
      </c>
      <c r="E54" s="6">
        <v>38</v>
      </c>
      <c r="F54" s="6">
        <v>788.4</v>
      </c>
      <c r="G54" s="10"/>
      <c r="H54" s="10"/>
      <c r="I54" s="6">
        <v>38</v>
      </c>
      <c r="J54" s="6">
        <v>788.4</v>
      </c>
      <c r="K54" s="6"/>
    </row>
    <row r="55" customHeight="1" spans="1:11">
      <c r="A55" s="5"/>
      <c r="B55" s="6"/>
      <c r="C55" s="6"/>
      <c r="D55" s="8" t="s">
        <v>72</v>
      </c>
      <c r="E55" s="6">
        <v>40</v>
      </c>
      <c r="F55" s="6">
        <v>792</v>
      </c>
      <c r="G55" s="10"/>
      <c r="H55" s="10"/>
      <c r="I55" s="6">
        <v>40</v>
      </c>
      <c r="J55" s="6">
        <v>792</v>
      </c>
      <c r="K55" s="6"/>
    </row>
    <row r="56" spans="1:11">
      <c r="A56" s="5"/>
      <c r="B56" s="6"/>
      <c r="C56" s="6"/>
      <c r="D56" s="8" t="s">
        <v>21</v>
      </c>
      <c r="E56" s="6">
        <v>14</v>
      </c>
      <c r="F56" s="6">
        <v>304.92</v>
      </c>
      <c r="G56" s="10"/>
      <c r="H56" s="10"/>
      <c r="I56" s="6">
        <v>14</v>
      </c>
      <c r="J56" s="6">
        <v>304.92</v>
      </c>
      <c r="K56" s="6"/>
    </row>
    <row r="57" customHeight="1" spans="1:11">
      <c r="A57" s="5"/>
      <c r="B57" s="6"/>
      <c r="C57" s="6"/>
      <c r="D57" s="8" t="s">
        <v>73</v>
      </c>
      <c r="E57" s="6">
        <v>7</v>
      </c>
      <c r="F57" s="6">
        <v>138.6</v>
      </c>
      <c r="G57" s="10"/>
      <c r="H57" s="10"/>
      <c r="I57" s="6">
        <v>7</v>
      </c>
      <c r="J57" s="6">
        <v>138.6</v>
      </c>
      <c r="K57" s="6"/>
    </row>
    <row r="58" customHeight="1" spans="1:11">
      <c r="A58" s="5"/>
      <c r="B58" s="6"/>
      <c r="C58" s="6"/>
      <c r="D58" s="8" t="s">
        <v>74</v>
      </c>
      <c r="E58" s="6">
        <v>7</v>
      </c>
      <c r="F58" s="6">
        <v>147</v>
      </c>
      <c r="G58" s="10"/>
      <c r="H58" s="10"/>
      <c r="I58" s="6">
        <v>7</v>
      </c>
      <c r="J58" s="6">
        <v>147</v>
      </c>
      <c r="K58" s="6"/>
    </row>
    <row r="59" customHeight="1" spans="1:11">
      <c r="A59" s="5"/>
      <c r="B59" s="6"/>
      <c r="C59" s="6"/>
      <c r="D59" s="8" t="s">
        <v>75</v>
      </c>
      <c r="E59" s="6">
        <v>123</v>
      </c>
      <c r="F59" s="6">
        <v>2464.2</v>
      </c>
      <c r="G59" s="10"/>
      <c r="H59" s="10"/>
      <c r="I59" s="6">
        <v>123</v>
      </c>
      <c r="J59" s="6">
        <v>2464.2</v>
      </c>
      <c r="K59" s="6"/>
    </row>
    <row r="60" customHeight="1" spans="1:11">
      <c r="A60" s="5"/>
      <c r="B60" s="6"/>
      <c r="C60" s="6"/>
      <c r="D60" s="8" t="s">
        <v>76</v>
      </c>
      <c r="E60" s="6">
        <v>20</v>
      </c>
      <c r="F60" s="6">
        <v>396</v>
      </c>
      <c r="G60" s="10"/>
      <c r="H60" s="10"/>
      <c r="I60" s="6">
        <v>20</v>
      </c>
      <c r="J60" s="6">
        <v>396</v>
      </c>
      <c r="K60" s="6"/>
    </row>
    <row r="61" customHeight="1" spans="1:11">
      <c r="A61" s="5"/>
      <c r="B61" s="6"/>
      <c r="C61" s="6"/>
      <c r="D61" s="8" t="s">
        <v>77</v>
      </c>
      <c r="E61" s="6">
        <v>3</v>
      </c>
      <c r="F61" s="6">
        <v>18.15</v>
      </c>
      <c r="G61" s="10"/>
      <c r="H61" s="10"/>
      <c r="I61" s="6">
        <v>3</v>
      </c>
      <c r="J61" s="6">
        <v>18.15</v>
      </c>
      <c r="K61" s="6"/>
    </row>
    <row r="62" customHeight="1" spans="1:11">
      <c r="A62" s="5"/>
      <c r="B62" s="6"/>
      <c r="C62" s="6"/>
      <c r="D62" s="8" t="s">
        <v>78</v>
      </c>
      <c r="E62" s="6">
        <v>105</v>
      </c>
      <c r="F62" s="6">
        <v>1524.6</v>
      </c>
      <c r="G62" s="10"/>
      <c r="H62" s="10"/>
      <c r="I62" s="6">
        <v>105</v>
      </c>
      <c r="J62" s="6">
        <v>1524.6</v>
      </c>
      <c r="K62" s="6"/>
    </row>
    <row r="63" customHeight="1" spans="1:11">
      <c r="A63" s="5"/>
      <c r="B63" s="6"/>
      <c r="C63" s="6"/>
      <c r="D63" s="8" t="s">
        <v>79</v>
      </c>
      <c r="E63" s="6">
        <v>101</v>
      </c>
      <c r="F63" s="6">
        <v>1466.52</v>
      </c>
      <c r="G63" s="10"/>
      <c r="H63" s="10"/>
      <c r="I63" s="6">
        <v>101</v>
      </c>
      <c r="J63" s="6">
        <v>1466.52</v>
      </c>
      <c r="K63" s="6"/>
    </row>
    <row r="64" customHeight="1" spans="1:11">
      <c r="A64" s="5"/>
      <c r="B64" s="6"/>
      <c r="C64" s="6"/>
      <c r="D64" s="8" t="s">
        <v>80</v>
      </c>
      <c r="E64" s="6">
        <v>16</v>
      </c>
      <c r="F64" s="6">
        <v>216.8</v>
      </c>
      <c r="G64" s="10"/>
      <c r="H64" s="10"/>
      <c r="I64" s="6">
        <v>16</v>
      </c>
      <c r="J64" s="6">
        <v>216.8</v>
      </c>
      <c r="K64" s="6"/>
    </row>
    <row r="65" customHeight="1" spans="1:11">
      <c r="A65" s="5"/>
      <c r="B65" s="6"/>
      <c r="C65" s="6"/>
      <c r="D65" s="8" t="s">
        <v>81</v>
      </c>
      <c r="E65" s="6">
        <v>78</v>
      </c>
      <c r="F65" s="6">
        <v>1132.56</v>
      </c>
      <c r="G65" s="10"/>
      <c r="H65" s="10"/>
      <c r="I65" s="6">
        <v>78</v>
      </c>
      <c r="J65" s="6">
        <v>1132.56</v>
      </c>
      <c r="K65" s="6"/>
    </row>
    <row r="66" customHeight="1" spans="1:11">
      <c r="A66" s="5"/>
      <c r="B66" s="6"/>
      <c r="C66" s="6"/>
      <c r="D66" s="8" t="s">
        <v>82</v>
      </c>
      <c r="E66" s="6">
        <v>31</v>
      </c>
      <c r="F66" s="6">
        <v>55.68</v>
      </c>
      <c r="G66" s="10"/>
      <c r="H66" s="10"/>
      <c r="I66" s="6">
        <v>31</v>
      </c>
      <c r="J66" s="6">
        <v>55.68</v>
      </c>
      <c r="K66" s="6"/>
    </row>
    <row r="67" customHeight="1" spans="1:11">
      <c r="A67" s="5"/>
      <c r="B67" s="6"/>
      <c r="C67" s="6"/>
      <c r="D67" s="8" t="s">
        <v>83</v>
      </c>
      <c r="E67" s="6">
        <v>96</v>
      </c>
      <c r="F67" s="6">
        <v>171.16</v>
      </c>
      <c r="G67" s="10"/>
      <c r="H67" s="11"/>
      <c r="I67" s="6">
        <v>96</v>
      </c>
      <c r="J67" s="6">
        <v>171.16</v>
      </c>
      <c r="K67" s="6"/>
    </row>
    <row r="68" ht="32" customHeight="1" spans="1:11">
      <c r="A68" s="5"/>
      <c r="B68" s="6"/>
      <c r="C68" s="6"/>
      <c r="D68" s="8" t="s">
        <v>28</v>
      </c>
      <c r="E68" s="6">
        <v>157</v>
      </c>
      <c r="F68" s="6">
        <v>295.28</v>
      </c>
      <c r="G68" s="10"/>
      <c r="H68" s="6" t="s">
        <v>84</v>
      </c>
      <c r="I68" s="6">
        <v>156</v>
      </c>
      <c r="J68" s="6">
        <v>293.08</v>
      </c>
      <c r="K68" s="6"/>
    </row>
    <row r="69" ht="18" customHeight="1" spans="1:11">
      <c r="A69" s="5"/>
      <c r="B69" s="6"/>
      <c r="C69" s="6"/>
      <c r="D69" s="8" t="s">
        <v>34</v>
      </c>
      <c r="E69" s="6">
        <v>706</v>
      </c>
      <c r="F69" s="6">
        <v>1553.2</v>
      </c>
      <c r="G69" s="10"/>
      <c r="H69" s="6" t="s">
        <v>85</v>
      </c>
      <c r="I69" s="6">
        <v>706</v>
      </c>
      <c r="J69" s="6">
        <v>1553.2</v>
      </c>
      <c r="K69" s="6"/>
    </row>
    <row r="70" ht="34" customHeight="1" spans="1:11">
      <c r="A70" s="5"/>
      <c r="B70" s="6"/>
      <c r="C70" s="6"/>
      <c r="D70" s="8" t="s">
        <v>37</v>
      </c>
      <c r="E70" s="6">
        <v>221</v>
      </c>
      <c r="F70" s="6">
        <v>486.2</v>
      </c>
      <c r="G70" s="10"/>
      <c r="H70" s="6" t="s">
        <v>29</v>
      </c>
      <c r="I70" s="6">
        <v>220</v>
      </c>
      <c r="J70" s="6">
        <v>484</v>
      </c>
      <c r="K70" s="6"/>
    </row>
    <row r="71" customHeight="1" spans="1:11">
      <c r="A71" s="5"/>
      <c r="B71" s="6"/>
      <c r="C71" s="6"/>
      <c r="D71" s="8" t="s">
        <v>39</v>
      </c>
      <c r="E71" s="6">
        <v>82</v>
      </c>
      <c r="F71" s="6">
        <v>405.9</v>
      </c>
      <c r="G71" s="10"/>
      <c r="H71" s="6" t="s">
        <v>20</v>
      </c>
      <c r="I71" s="6">
        <v>82</v>
      </c>
      <c r="J71" s="6">
        <v>405.9</v>
      </c>
      <c r="K71" s="6"/>
    </row>
    <row r="72" ht="31" customHeight="1" spans="1:11">
      <c r="A72" s="5"/>
      <c r="B72" s="6"/>
      <c r="C72" s="6"/>
      <c r="D72" s="8" t="s">
        <v>52</v>
      </c>
      <c r="E72" s="6">
        <v>3130</v>
      </c>
      <c r="F72" s="6">
        <v>15775.2</v>
      </c>
      <c r="G72" s="10"/>
      <c r="H72" s="6" t="s">
        <v>84</v>
      </c>
      <c r="I72" s="6">
        <v>3129</v>
      </c>
      <c r="J72" s="6">
        <v>15770.16</v>
      </c>
      <c r="K72" s="6"/>
    </row>
    <row r="73" ht="20" customHeight="1" spans="1:11">
      <c r="A73" s="5"/>
      <c r="B73" s="6"/>
      <c r="C73" s="6"/>
      <c r="D73" s="8" t="s">
        <v>57</v>
      </c>
      <c r="E73" s="6">
        <v>4147</v>
      </c>
      <c r="F73" s="6">
        <v>20735</v>
      </c>
      <c r="G73" s="10"/>
      <c r="H73" s="6" t="s">
        <v>86</v>
      </c>
      <c r="I73" s="6">
        <v>4147</v>
      </c>
      <c r="J73" s="6">
        <v>20735</v>
      </c>
      <c r="K73" s="6"/>
    </row>
    <row r="74" customHeight="1" spans="1:11">
      <c r="A74" s="5"/>
      <c r="B74" s="6"/>
      <c r="C74" s="6"/>
      <c r="D74" s="8" t="s">
        <v>58</v>
      </c>
      <c r="E74" s="6">
        <v>19</v>
      </c>
      <c r="F74" s="6">
        <v>63.8</v>
      </c>
      <c r="G74" s="10"/>
      <c r="H74" s="9" t="s">
        <v>20</v>
      </c>
      <c r="I74" s="6">
        <v>19</v>
      </c>
      <c r="J74" s="6">
        <v>63.8</v>
      </c>
      <c r="K74" s="6"/>
    </row>
    <row r="75" customHeight="1" spans="1:11">
      <c r="A75" s="5"/>
      <c r="B75" s="6"/>
      <c r="C75" s="6"/>
      <c r="D75" s="8" t="s">
        <v>59</v>
      </c>
      <c r="E75" s="6">
        <v>222</v>
      </c>
      <c r="F75" s="6">
        <v>746.9</v>
      </c>
      <c r="G75" s="10"/>
      <c r="H75" s="10"/>
      <c r="I75" s="6">
        <v>222</v>
      </c>
      <c r="J75" s="6">
        <v>746.9</v>
      </c>
      <c r="K75" s="6"/>
    </row>
    <row r="76" customHeight="1" spans="1:11">
      <c r="A76" s="5"/>
      <c r="B76" s="6"/>
      <c r="C76" s="6"/>
      <c r="D76" s="8" t="s">
        <v>60</v>
      </c>
      <c r="E76" s="6">
        <v>118</v>
      </c>
      <c r="F76" s="6">
        <v>384.34</v>
      </c>
      <c r="G76" s="10"/>
      <c r="H76" s="10"/>
      <c r="I76" s="6">
        <v>118</v>
      </c>
      <c r="J76" s="6">
        <v>384.34</v>
      </c>
      <c r="K76" s="6"/>
    </row>
    <row r="77" customHeight="1" spans="1:11">
      <c r="A77" s="5"/>
      <c r="B77" s="6"/>
      <c r="C77" s="6"/>
      <c r="D77" s="8" t="s">
        <v>61</v>
      </c>
      <c r="E77" s="6">
        <v>51</v>
      </c>
      <c r="F77" s="6">
        <v>308.55</v>
      </c>
      <c r="G77" s="11"/>
      <c r="H77" s="11"/>
      <c r="I77" s="6">
        <v>51</v>
      </c>
      <c r="J77" s="6">
        <v>308.55</v>
      </c>
      <c r="K77" s="6"/>
    </row>
    <row r="78" ht="34" customHeight="1" spans="1:11">
      <c r="A78" s="5">
        <v>2017</v>
      </c>
      <c r="B78" s="6">
        <v>1</v>
      </c>
      <c r="C78" s="6" t="s">
        <v>14</v>
      </c>
      <c r="D78" s="6" t="s">
        <v>15</v>
      </c>
      <c r="E78" s="6">
        <v>5390</v>
      </c>
      <c r="F78" s="6">
        <v>66582.18</v>
      </c>
      <c r="G78" s="6"/>
      <c r="H78" s="7"/>
      <c r="I78" s="6">
        <v>5389</v>
      </c>
      <c r="J78" s="6">
        <v>66579.78</v>
      </c>
      <c r="K78" s="6"/>
    </row>
    <row r="79" customHeight="1" spans="1:11">
      <c r="A79" s="5"/>
      <c r="B79" s="6"/>
      <c r="C79" s="6"/>
      <c r="D79" s="8" t="s">
        <v>87</v>
      </c>
      <c r="E79" s="6">
        <v>1</v>
      </c>
      <c r="F79" s="6">
        <v>15</v>
      </c>
      <c r="G79" s="9" t="s">
        <v>17</v>
      </c>
      <c r="H79" s="9" t="s">
        <v>20</v>
      </c>
      <c r="I79" s="6">
        <v>1</v>
      </c>
      <c r="J79" s="6">
        <v>15</v>
      </c>
      <c r="K79" s="6"/>
    </row>
    <row r="80" customHeight="1" spans="1:11">
      <c r="A80" s="5"/>
      <c r="B80" s="6"/>
      <c r="C80" s="6"/>
      <c r="D80" s="8" t="s">
        <v>88</v>
      </c>
      <c r="E80" s="6">
        <v>213</v>
      </c>
      <c r="F80" s="6">
        <v>1418.58</v>
      </c>
      <c r="G80" s="10"/>
      <c r="H80" s="10"/>
      <c r="I80" s="6">
        <v>213</v>
      </c>
      <c r="J80" s="6">
        <v>1418.58</v>
      </c>
      <c r="K80" s="6"/>
    </row>
    <row r="81" customHeight="1" spans="1:11">
      <c r="A81" s="5"/>
      <c r="B81" s="6"/>
      <c r="C81" s="6"/>
      <c r="D81" s="8" t="s">
        <v>89</v>
      </c>
      <c r="E81" s="6">
        <v>20</v>
      </c>
      <c r="F81" s="6">
        <v>300</v>
      </c>
      <c r="G81" s="10"/>
      <c r="H81" s="10"/>
      <c r="I81" s="6">
        <v>20</v>
      </c>
      <c r="J81" s="6">
        <v>300</v>
      </c>
      <c r="K81" s="6"/>
    </row>
    <row r="82" customHeight="1" spans="1:11">
      <c r="A82" s="5"/>
      <c r="B82" s="6"/>
      <c r="C82" s="6"/>
      <c r="D82" s="8" t="s">
        <v>90</v>
      </c>
      <c r="E82" s="6">
        <v>2</v>
      </c>
      <c r="F82" s="6">
        <v>30</v>
      </c>
      <c r="G82" s="10"/>
      <c r="H82" s="10"/>
      <c r="I82" s="6">
        <v>2</v>
      </c>
      <c r="J82" s="6">
        <v>30</v>
      </c>
      <c r="K82" s="6"/>
    </row>
    <row r="83" customHeight="1" spans="1:11">
      <c r="A83" s="5"/>
      <c r="B83" s="6"/>
      <c r="C83" s="6"/>
      <c r="D83" s="8" t="s">
        <v>65</v>
      </c>
      <c r="E83" s="6">
        <v>3</v>
      </c>
      <c r="F83" s="6">
        <v>45</v>
      </c>
      <c r="G83" s="10"/>
      <c r="H83" s="10"/>
      <c r="I83" s="6">
        <v>3</v>
      </c>
      <c r="J83" s="6">
        <v>45</v>
      </c>
      <c r="K83" s="6"/>
    </row>
    <row r="84" customHeight="1" spans="1:11">
      <c r="A84" s="5"/>
      <c r="B84" s="6"/>
      <c r="C84" s="6"/>
      <c r="D84" s="8" t="s">
        <v>91</v>
      </c>
      <c r="E84" s="6">
        <v>721</v>
      </c>
      <c r="F84" s="6">
        <v>21630</v>
      </c>
      <c r="G84" s="10"/>
      <c r="H84" s="10"/>
      <c r="I84" s="6">
        <v>721</v>
      </c>
      <c r="J84" s="6">
        <v>21630</v>
      </c>
      <c r="K84" s="6"/>
    </row>
    <row r="85" customHeight="1" spans="1:11">
      <c r="A85" s="5"/>
      <c r="B85" s="6"/>
      <c r="C85" s="6"/>
      <c r="D85" s="8" t="s">
        <v>92</v>
      </c>
      <c r="E85" s="6">
        <v>7</v>
      </c>
      <c r="F85" s="6">
        <v>210</v>
      </c>
      <c r="G85" s="10"/>
      <c r="H85" s="10"/>
      <c r="I85" s="6">
        <v>7</v>
      </c>
      <c r="J85" s="6">
        <v>210</v>
      </c>
      <c r="K85" s="6"/>
    </row>
    <row r="86" customHeight="1" spans="1:11">
      <c r="A86" s="5"/>
      <c r="B86" s="6"/>
      <c r="C86" s="6"/>
      <c r="D86" s="8" t="s">
        <v>67</v>
      </c>
      <c r="E86" s="6">
        <v>12</v>
      </c>
      <c r="F86" s="6">
        <v>360</v>
      </c>
      <c r="G86" s="10"/>
      <c r="H86" s="10"/>
      <c r="I86" s="6">
        <v>12</v>
      </c>
      <c r="J86" s="6">
        <v>360</v>
      </c>
      <c r="K86" s="6"/>
    </row>
    <row r="87" customHeight="1" spans="1:11">
      <c r="A87" s="5"/>
      <c r="B87" s="6"/>
      <c r="C87" s="6"/>
      <c r="D87" s="8" t="s">
        <v>93</v>
      </c>
      <c r="E87" s="6">
        <v>51</v>
      </c>
      <c r="F87" s="6">
        <v>1530</v>
      </c>
      <c r="G87" s="10"/>
      <c r="H87" s="10"/>
      <c r="I87" s="6">
        <v>51</v>
      </c>
      <c r="J87" s="6">
        <v>1530</v>
      </c>
      <c r="K87" s="6"/>
    </row>
    <row r="88" customHeight="1" spans="1:11">
      <c r="A88" s="5"/>
      <c r="B88" s="6"/>
      <c r="C88" s="6"/>
      <c r="D88" s="8" t="s">
        <v>70</v>
      </c>
      <c r="E88" s="6">
        <v>35</v>
      </c>
      <c r="F88" s="6">
        <v>1050</v>
      </c>
      <c r="G88" s="10"/>
      <c r="H88" s="11"/>
      <c r="I88" s="6">
        <v>35</v>
      </c>
      <c r="J88" s="6">
        <v>1050</v>
      </c>
      <c r="K88" s="6"/>
    </row>
    <row r="89" customHeight="1" spans="1:11">
      <c r="A89" s="5"/>
      <c r="B89" s="6"/>
      <c r="C89" s="6"/>
      <c r="D89" s="8" t="s">
        <v>94</v>
      </c>
      <c r="E89" s="6">
        <v>137</v>
      </c>
      <c r="F89" s="6">
        <v>4110</v>
      </c>
      <c r="G89" s="10"/>
      <c r="H89" s="6" t="s">
        <v>95</v>
      </c>
      <c r="I89" s="6">
        <v>137</v>
      </c>
      <c r="J89" s="6">
        <v>4110</v>
      </c>
      <c r="K89" s="6"/>
    </row>
    <row r="90" customHeight="1" spans="1:11">
      <c r="A90" s="5"/>
      <c r="B90" s="6"/>
      <c r="C90" s="6"/>
      <c r="D90" s="8" t="s">
        <v>96</v>
      </c>
      <c r="E90" s="6">
        <v>1</v>
      </c>
      <c r="F90" s="6">
        <v>30</v>
      </c>
      <c r="G90" s="10"/>
      <c r="H90" s="9" t="s">
        <v>20</v>
      </c>
      <c r="I90" s="6">
        <v>1</v>
      </c>
      <c r="J90" s="6">
        <v>30</v>
      </c>
      <c r="K90" s="6"/>
    </row>
    <row r="91" customHeight="1" spans="1:11">
      <c r="A91" s="5"/>
      <c r="B91" s="6"/>
      <c r="C91" s="6"/>
      <c r="D91" s="8" t="s">
        <v>74</v>
      </c>
      <c r="E91" s="6">
        <v>348</v>
      </c>
      <c r="F91" s="6">
        <v>10440</v>
      </c>
      <c r="G91" s="10"/>
      <c r="H91" s="10"/>
      <c r="I91" s="6">
        <v>348</v>
      </c>
      <c r="J91" s="6">
        <v>10440</v>
      </c>
      <c r="K91" s="6"/>
    </row>
    <row r="92" customHeight="1" spans="1:11">
      <c r="A92" s="5"/>
      <c r="B92" s="6"/>
      <c r="C92" s="6"/>
      <c r="D92" s="8" t="s">
        <v>97</v>
      </c>
      <c r="E92" s="6">
        <v>10</v>
      </c>
      <c r="F92" s="6">
        <v>300</v>
      </c>
      <c r="G92" s="10"/>
      <c r="H92" s="10"/>
      <c r="I92" s="6">
        <v>10</v>
      </c>
      <c r="J92" s="6">
        <v>300</v>
      </c>
      <c r="K92" s="6"/>
    </row>
    <row r="93" customHeight="1" spans="1:11">
      <c r="A93" s="5"/>
      <c r="B93" s="6"/>
      <c r="C93" s="6"/>
      <c r="D93" s="8" t="s">
        <v>98</v>
      </c>
      <c r="E93" s="6">
        <v>1</v>
      </c>
      <c r="F93" s="6">
        <v>30</v>
      </c>
      <c r="G93" s="10"/>
      <c r="H93" s="10"/>
      <c r="I93" s="6">
        <v>1</v>
      </c>
      <c r="J93" s="6">
        <v>30</v>
      </c>
      <c r="K93" s="6"/>
    </row>
    <row r="94" customHeight="1" spans="1:11">
      <c r="A94" s="5"/>
      <c r="B94" s="6"/>
      <c r="C94" s="6"/>
      <c r="D94" s="8" t="s">
        <v>99</v>
      </c>
      <c r="E94" s="6">
        <v>18</v>
      </c>
      <c r="F94" s="6">
        <v>162</v>
      </c>
      <c r="G94" s="10"/>
      <c r="H94" s="10"/>
      <c r="I94" s="6">
        <v>18</v>
      </c>
      <c r="J94" s="6">
        <v>162</v>
      </c>
      <c r="K94" s="6"/>
    </row>
    <row r="95" customHeight="1" spans="1:11">
      <c r="A95" s="5"/>
      <c r="B95" s="6"/>
      <c r="C95" s="6"/>
      <c r="D95" s="8" t="s">
        <v>100</v>
      </c>
      <c r="E95" s="6">
        <v>223</v>
      </c>
      <c r="F95" s="6">
        <v>4460</v>
      </c>
      <c r="G95" s="10"/>
      <c r="H95" s="10"/>
      <c r="I95" s="6">
        <v>223</v>
      </c>
      <c r="J95" s="6">
        <v>4460</v>
      </c>
      <c r="K95" s="6"/>
    </row>
    <row r="96" customHeight="1" spans="1:11">
      <c r="A96" s="5"/>
      <c r="B96" s="6"/>
      <c r="C96" s="6"/>
      <c r="D96" s="8" t="s">
        <v>101</v>
      </c>
      <c r="E96" s="6">
        <v>278</v>
      </c>
      <c r="F96" s="6">
        <v>5560</v>
      </c>
      <c r="G96" s="10"/>
      <c r="H96" s="10"/>
      <c r="I96" s="6">
        <v>278</v>
      </c>
      <c r="J96" s="6">
        <v>5560</v>
      </c>
      <c r="K96" s="6"/>
    </row>
    <row r="97" customHeight="1" spans="1:11">
      <c r="A97" s="5"/>
      <c r="B97" s="6"/>
      <c r="C97" s="6"/>
      <c r="D97" s="8" t="s">
        <v>102</v>
      </c>
      <c r="E97" s="6">
        <v>24</v>
      </c>
      <c r="F97" s="6">
        <v>720</v>
      </c>
      <c r="G97" s="10"/>
      <c r="H97" s="10"/>
      <c r="I97" s="6">
        <v>24</v>
      </c>
      <c r="J97" s="6">
        <v>720</v>
      </c>
      <c r="K97" s="6"/>
    </row>
    <row r="98" customHeight="1" spans="1:11">
      <c r="A98" s="5"/>
      <c r="B98" s="6"/>
      <c r="C98" s="6"/>
      <c r="D98" s="8" t="s">
        <v>103</v>
      </c>
      <c r="E98" s="6">
        <v>7</v>
      </c>
      <c r="F98" s="6">
        <v>140</v>
      </c>
      <c r="G98" s="10"/>
      <c r="H98" s="10"/>
      <c r="I98" s="6">
        <v>7</v>
      </c>
      <c r="J98" s="6">
        <v>140</v>
      </c>
      <c r="K98" s="6"/>
    </row>
    <row r="99" customHeight="1" spans="1:11">
      <c r="A99" s="5"/>
      <c r="B99" s="6"/>
      <c r="C99" s="6"/>
      <c r="D99" s="8" t="s">
        <v>104</v>
      </c>
      <c r="E99" s="6">
        <v>9</v>
      </c>
      <c r="F99" s="6">
        <v>180</v>
      </c>
      <c r="G99" s="10"/>
      <c r="H99" s="10"/>
      <c r="I99" s="6">
        <v>9</v>
      </c>
      <c r="J99" s="6">
        <v>180</v>
      </c>
      <c r="K99" s="6"/>
    </row>
    <row r="100" customHeight="1" spans="1:11">
      <c r="A100" s="5"/>
      <c r="B100" s="6"/>
      <c r="C100" s="6"/>
      <c r="D100" s="8" t="s">
        <v>82</v>
      </c>
      <c r="E100" s="6">
        <v>104</v>
      </c>
      <c r="F100" s="6">
        <v>249.6</v>
      </c>
      <c r="G100" s="10"/>
      <c r="H100" s="10"/>
      <c r="I100" s="6">
        <v>104</v>
      </c>
      <c r="J100" s="6">
        <v>249.6</v>
      </c>
      <c r="K100" s="6"/>
    </row>
    <row r="101" customHeight="1" spans="1:11">
      <c r="A101" s="5"/>
      <c r="B101" s="6"/>
      <c r="C101" s="6"/>
      <c r="D101" s="8" t="s">
        <v>83</v>
      </c>
      <c r="E101" s="6">
        <v>132</v>
      </c>
      <c r="F101" s="6">
        <v>316.8</v>
      </c>
      <c r="G101" s="10"/>
      <c r="H101" s="11"/>
      <c r="I101" s="6">
        <v>132</v>
      </c>
      <c r="J101" s="6">
        <v>316.8</v>
      </c>
      <c r="K101" s="6"/>
    </row>
    <row r="102" ht="27" customHeight="1" spans="1:11">
      <c r="A102" s="5"/>
      <c r="B102" s="6"/>
      <c r="C102" s="6"/>
      <c r="D102" s="8" t="s">
        <v>28</v>
      </c>
      <c r="E102" s="6">
        <v>25</v>
      </c>
      <c r="F102" s="6">
        <v>60</v>
      </c>
      <c r="G102" s="10"/>
      <c r="H102" s="6" t="s">
        <v>105</v>
      </c>
      <c r="I102" s="6">
        <v>24</v>
      </c>
      <c r="J102" s="6">
        <v>57.6</v>
      </c>
      <c r="K102" s="6"/>
    </row>
    <row r="103" customHeight="1" spans="1:11">
      <c r="A103" s="5"/>
      <c r="B103" s="6"/>
      <c r="C103" s="6"/>
      <c r="D103" s="8" t="s">
        <v>58</v>
      </c>
      <c r="E103" s="6">
        <v>568</v>
      </c>
      <c r="F103" s="6">
        <v>2499.2</v>
      </c>
      <c r="G103" s="10"/>
      <c r="H103" s="9" t="s">
        <v>20</v>
      </c>
      <c r="I103" s="6">
        <v>568</v>
      </c>
      <c r="J103" s="6">
        <v>2499.2</v>
      </c>
      <c r="K103" s="6"/>
    </row>
    <row r="104" customHeight="1" spans="1:11">
      <c r="A104" s="5"/>
      <c r="B104" s="6"/>
      <c r="C104" s="6"/>
      <c r="D104" s="8" t="s">
        <v>59</v>
      </c>
      <c r="E104" s="6">
        <v>1980</v>
      </c>
      <c r="F104" s="6">
        <v>8712</v>
      </c>
      <c r="G104" s="10"/>
      <c r="H104" s="10"/>
      <c r="I104" s="6">
        <v>1980</v>
      </c>
      <c r="J104" s="6">
        <v>8712</v>
      </c>
      <c r="K104" s="6"/>
    </row>
    <row r="105" spans="1:11">
      <c r="A105" s="5"/>
      <c r="B105" s="6"/>
      <c r="C105" s="6"/>
      <c r="D105" s="8" t="s">
        <v>60</v>
      </c>
      <c r="E105" s="6">
        <v>460</v>
      </c>
      <c r="F105" s="6">
        <v>2024</v>
      </c>
      <c r="G105" s="11"/>
      <c r="H105" s="11"/>
      <c r="I105" s="6">
        <v>460</v>
      </c>
      <c r="J105" s="6">
        <v>2024</v>
      </c>
      <c r="K105" s="8"/>
    </row>
    <row r="106" ht="27" customHeight="1" spans="1:11">
      <c r="A106" s="5">
        <v>2016</v>
      </c>
      <c r="B106" s="6">
        <v>1</v>
      </c>
      <c r="C106" s="6" t="s">
        <v>14</v>
      </c>
      <c r="D106" s="6" t="s">
        <v>15</v>
      </c>
      <c r="E106" s="6">
        <v>369</v>
      </c>
      <c r="F106" s="6">
        <v>2539</v>
      </c>
      <c r="G106" s="6"/>
      <c r="H106" s="7"/>
      <c r="I106" s="6">
        <v>368</v>
      </c>
      <c r="J106" s="6">
        <v>2533.5</v>
      </c>
      <c r="K106" s="6"/>
    </row>
    <row r="107" customHeight="1" spans="1:11">
      <c r="A107" s="5"/>
      <c r="B107" s="6"/>
      <c r="C107" s="6"/>
      <c r="D107" s="8" t="s">
        <v>106</v>
      </c>
      <c r="E107" s="6">
        <v>4</v>
      </c>
      <c r="F107" s="6">
        <v>92</v>
      </c>
      <c r="G107" s="9" t="s">
        <v>17</v>
      </c>
      <c r="H107" s="9" t="s">
        <v>20</v>
      </c>
      <c r="I107" s="6">
        <v>4</v>
      </c>
      <c r="J107" s="6">
        <v>92</v>
      </c>
      <c r="K107" s="6"/>
    </row>
    <row r="108" customHeight="1" spans="1:11">
      <c r="A108" s="5"/>
      <c r="B108" s="6"/>
      <c r="C108" s="6"/>
      <c r="D108" s="8" t="s">
        <v>107</v>
      </c>
      <c r="E108" s="6">
        <v>7</v>
      </c>
      <c r="F108" s="6">
        <v>350</v>
      </c>
      <c r="G108" s="10"/>
      <c r="H108" s="10"/>
      <c r="I108" s="6">
        <v>7</v>
      </c>
      <c r="J108" s="6">
        <v>350</v>
      </c>
      <c r="K108" s="6"/>
    </row>
    <row r="109" customHeight="1" spans="1:11">
      <c r="A109" s="5"/>
      <c r="B109" s="6"/>
      <c r="C109" s="6"/>
      <c r="D109" s="8" t="s">
        <v>108</v>
      </c>
      <c r="E109" s="6">
        <v>1</v>
      </c>
      <c r="F109" s="6">
        <v>50</v>
      </c>
      <c r="G109" s="10"/>
      <c r="H109" s="10"/>
      <c r="I109" s="6">
        <v>1</v>
      </c>
      <c r="J109" s="6">
        <v>50</v>
      </c>
      <c r="K109" s="6"/>
    </row>
    <row r="110" customHeight="1" spans="1:11">
      <c r="A110" s="5"/>
      <c r="B110" s="6"/>
      <c r="C110" s="6"/>
      <c r="D110" s="8" t="s">
        <v>104</v>
      </c>
      <c r="E110" s="6">
        <v>3</v>
      </c>
      <c r="F110" s="6">
        <v>120</v>
      </c>
      <c r="G110" s="10"/>
      <c r="H110" s="10"/>
      <c r="I110" s="6">
        <v>3</v>
      </c>
      <c r="J110" s="6">
        <v>120</v>
      </c>
      <c r="K110" s="6"/>
    </row>
    <row r="111" customHeight="1" spans="1:11">
      <c r="A111" s="5"/>
      <c r="B111" s="6"/>
      <c r="C111" s="6"/>
      <c r="D111" s="8" t="s">
        <v>58</v>
      </c>
      <c r="E111" s="6">
        <v>24</v>
      </c>
      <c r="F111" s="6">
        <v>132</v>
      </c>
      <c r="G111" s="10"/>
      <c r="H111" s="11"/>
      <c r="I111" s="6">
        <v>24</v>
      </c>
      <c r="J111" s="6">
        <v>132</v>
      </c>
      <c r="K111" s="6"/>
    </row>
    <row r="112" ht="27" customHeight="1" spans="1:11">
      <c r="A112" s="5"/>
      <c r="B112" s="6"/>
      <c r="C112" s="6"/>
      <c r="D112" s="8" t="s">
        <v>109</v>
      </c>
      <c r="E112" s="6">
        <v>20</v>
      </c>
      <c r="F112" s="6">
        <v>110</v>
      </c>
      <c r="G112" s="10"/>
      <c r="H112" s="6" t="s">
        <v>84</v>
      </c>
      <c r="I112" s="6">
        <v>19</v>
      </c>
      <c r="J112" s="6">
        <v>104.5</v>
      </c>
      <c r="K112" s="6"/>
    </row>
    <row r="113" customHeight="1" spans="1:11">
      <c r="A113" s="5"/>
      <c r="B113" s="6"/>
      <c r="C113" s="6"/>
      <c r="D113" s="8" t="s">
        <v>110</v>
      </c>
      <c r="E113" s="6">
        <v>302</v>
      </c>
      <c r="F113" s="6">
        <v>1661</v>
      </c>
      <c r="G113" s="10"/>
      <c r="H113" s="9" t="s">
        <v>20</v>
      </c>
      <c r="I113" s="6">
        <v>302</v>
      </c>
      <c r="J113" s="6">
        <v>1661</v>
      </c>
      <c r="K113" s="6"/>
    </row>
    <row r="114" spans="1:11">
      <c r="A114" s="5"/>
      <c r="B114" s="6"/>
      <c r="C114" s="6"/>
      <c r="D114" s="8" t="s">
        <v>82</v>
      </c>
      <c r="E114" s="6">
        <v>8</v>
      </c>
      <c r="F114" s="6">
        <v>24</v>
      </c>
      <c r="G114" s="11"/>
      <c r="H114" s="11"/>
      <c r="I114" s="6">
        <v>8</v>
      </c>
      <c r="J114" s="6">
        <v>24</v>
      </c>
      <c r="K114" s="8"/>
    </row>
  </sheetData>
  <mergeCells count="31">
    <mergeCell ref="A2:K2"/>
    <mergeCell ref="A4:D4"/>
    <mergeCell ref="A5:A42"/>
    <mergeCell ref="A43:A77"/>
    <mergeCell ref="A78:A105"/>
    <mergeCell ref="A106:A114"/>
    <mergeCell ref="B5:B42"/>
    <mergeCell ref="B43:B77"/>
    <mergeCell ref="B78:B105"/>
    <mergeCell ref="B106:B114"/>
    <mergeCell ref="C5:C42"/>
    <mergeCell ref="C43:C77"/>
    <mergeCell ref="C78:C105"/>
    <mergeCell ref="C106:C114"/>
    <mergeCell ref="G6:G18"/>
    <mergeCell ref="G22:G33"/>
    <mergeCell ref="G35:G42"/>
    <mergeCell ref="G44:G77"/>
    <mergeCell ref="G79:G105"/>
    <mergeCell ref="G107:G114"/>
    <mergeCell ref="H7:H14"/>
    <mergeCell ref="H17:H18"/>
    <mergeCell ref="H21:H33"/>
    <mergeCell ref="H35:H42"/>
    <mergeCell ref="H44:H67"/>
    <mergeCell ref="H74:H77"/>
    <mergeCell ref="H79:H88"/>
    <mergeCell ref="H90:H101"/>
    <mergeCell ref="H103:H105"/>
    <mergeCell ref="H107:H111"/>
    <mergeCell ref="H113:H114"/>
  </mergeCells>
  <pageMargins left="0.700694444444445" right="0.700694444444445" top="0.275" bottom="0.15625" header="0.297916666666667" footer="0.297916666666667"/>
  <pageSetup paperSize="9" scale="74" fitToHeight="0" orientation="landscape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车辆信息表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 Yaoguang</dc:creator>
  <cp:lastModifiedBy>mingzhi</cp:lastModifiedBy>
  <dcterms:created xsi:type="dcterms:W3CDTF">2020-04-16T05:40:00Z</dcterms:created>
  <dcterms:modified xsi:type="dcterms:W3CDTF">2020-07-03T05:05:39Z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