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655" windowHeight="8310" tabRatio="803" activeTab="0"/>
  </bookViews>
  <sheets>
    <sheet name="收支预算总表" sheetId="1" r:id="rId1"/>
    <sheet name="计算汇总" sheetId="2" r:id="rId2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<sst xmlns="http://schemas.openxmlformats.org/spreadsheetml/2006/main" count="85" uniqueCount="41">
  <si>
    <t>单位：万元</t>
  </si>
  <si>
    <t>收      入</t>
  </si>
  <si>
    <t>支      出</t>
  </si>
  <si>
    <t>用事业基金弥补收支差额</t>
  </si>
  <si>
    <t>结转下年</t>
  </si>
  <si>
    <t>一、一般公共服务</t>
  </si>
  <si>
    <t>项目</t>
  </si>
  <si>
    <t>本年收入合计</t>
  </si>
  <si>
    <t>本年支出合计</t>
  </si>
  <si>
    <t>收    入    总    计</t>
  </si>
  <si>
    <t>收支预算总表</t>
  </si>
  <si>
    <t>二、社会保障和就业</t>
  </si>
  <si>
    <t>　　行政事业单位离退休</t>
  </si>
  <si>
    <t>对附属单位补助支出</t>
  </si>
  <si>
    <t>上缴上级支出</t>
  </si>
  <si>
    <t>上年结余、结转</t>
  </si>
  <si>
    <t>支    出    总    计</t>
  </si>
  <si>
    <t>三、医疗卫生</t>
  </si>
  <si>
    <t xml:space="preserve">    医疗保障</t>
  </si>
  <si>
    <t>四、住房保障支出</t>
  </si>
  <si>
    <t>表1</t>
  </si>
  <si>
    <t>2013年预算数</t>
  </si>
  <si>
    <t>2014年预算数</t>
  </si>
  <si>
    <t>增减变化情况（％）</t>
  </si>
  <si>
    <t>增减变化情况％</t>
  </si>
  <si>
    <t>一、财政预算拨款</t>
  </si>
  <si>
    <t>二、事业收入</t>
  </si>
  <si>
    <t>三、事业单位经营收入</t>
  </si>
  <si>
    <t>四、其他收入</t>
  </si>
  <si>
    <t>上级专项补助</t>
  </si>
  <si>
    <t>附属单位上缴收入</t>
  </si>
  <si>
    <t xml:space="preserve">    备注：各预算单位根据本部门支出功能科目进行增减，其中单位涉及教育、文化体育与传媒、社会保障和就业、医疗卫生、节能环保、城乡社区、农林水、交通运输、住房保障等重大民生支出需细化到项级科目填报。</t>
  </si>
  <si>
    <t>单位名称：深圳市发展和改革委员会</t>
  </si>
  <si>
    <t xml:space="preserve">    发展与改革事务</t>
  </si>
  <si>
    <t>（发改）2014年预算数</t>
  </si>
  <si>
    <t>（城市）2014年预算数</t>
  </si>
  <si>
    <t>（认证）2014年预算数</t>
  </si>
  <si>
    <t>2014年预算数</t>
  </si>
  <si>
    <t xml:space="preserve">    财政对其他社会保险基金的补助</t>
  </si>
  <si>
    <t xml:space="preserve">    住房公积金</t>
  </si>
  <si>
    <t xml:space="preserve">    住房补贴</t>
  </si>
</sst>
</file>

<file path=xl/styles.xml><?xml version="1.0" encoding="utf-8"?>
<styleSheet xmlns="http://schemas.openxmlformats.org/spreadsheetml/2006/main">
  <numFmts count="4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&quot;￥&quot;* _-#,##0;&quot;￥&quot;* \-#,##0;&quot;￥&quot;* _-&quot;-&quot;;@"/>
    <numFmt numFmtId="194" formatCode="* #,##0;* \-#,##0;* &quot;-&quot;;@"/>
    <numFmt numFmtId="195" formatCode="&quot;￥&quot;* _-#,##0.00;&quot;￥&quot;* \-#,##0.00;&quot;￥&quot;* _-&quot;-&quot;??;@"/>
    <numFmt numFmtId="196" formatCode="* #,##0.00;* \-#,##0.00;* &quot;-&quot;??;@"/>
    <numFmt numFmtId="197" formatCode="0.0_ "/>
    <numFmt numFmtId="198" formatCode="0.00_ "/>
    <numFmt numFmtId="199" formatCode="0;_Ⰰ"/>
    <numFmt numFmtId="200" formatCode="0;_ "/>
    <numFmt numFmtId="201" formatCode="0.000_ "/>
    <numFmt numFmtId="202" formatCode="#,##0_);[Red]\(#,##0\)"/>
    <numFmt numFmtId="203" formatCode="#,##0.0_);[Red]\(#,##0.0\)"/>
    <numFmt numFmtId="204" formatCode="#,##0.00_);[Red]\(#,##0.00\)"/>
    <numFmt numFmtId="205" formatCode="_ * #,##0.0_ ;_ * \-#,##0.0_ ;_ * &quot;-&quot;??_ ;_ @_ "/>
    <numFmt numFmtId="206" formatCode="_ * #,##0_ ;_ * \-#,##0_ ;_ * &quot;-&quot;??_ ;_ @_ "/>
    <numFmt numFmtId="207" formatCode="0.0%"/>
    <numFmt numFmtId="208" formatCode="0.000%"/>
    <numFmt numFmtId="209" formatCode="0.0000%"/>
    <numFmt numFmtId="210" formatCode="0.0_);[Red]\(0.0\)"/>
  </numFmts>
  <fonts count="2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黑体"/>
      <family val="0"/>
    </font>
    <font>
      <b/>
      <sz val="16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0" xfId="40" applyAlignment="1">
      <alignment vertical="center"/>
      <protection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vertical="center"/>
      <protection/>
    </xf>
    <xf numFmtId="0" fontId="21" fillId="0" borderId="10" xfId="40" applyFont="1" applyBorder="1" applyAlignment="1" quotePrefix="1">
      <alignment horizontal="center" vertical="center"/>
      <protection/>
    </xf>
    <xf numFmtId="0" fontId="21" fillId="0" borderId="10" xfId="40" applyFont="1" applyBorder="1" applyAlignment="1">
      <alignment horizontal="left" vertical="center"/>
      <protection/>
    </xf>
    <xf numFmtId="0" fontId="21" fillId="0" borderId="10" xfId="40" applyFont="1" applyBorder="1" applyAlignment="1" quotePrefix="1">
      <alignment vertical="center"/>
      <protection/>
    </xf>
    <xf numFmtId="0" fontId="23" fillId="0" borderId="10" xfId="40" applyFont="1" applyBorder="1" applyAlignment="1">
      <alignment horizontal="center" vertical="center"/>
      <protection/>
    </xf>
    <xf numFmtId="202" fontId="21" fillId="0" borderId="10" xfId="40" applyNumberFormat="1" applyFont="1" applyBorder="1" applyAlignment="1">
      <alignment vertical="center" wrapText="1"/>
      <protection/>
    </xf>
    <xf numFmtId="0" fontId="21" fillId="0" borderId="10" xfId="40" applyFont="1" applyBorder="1" applyAlignment="1">
      <alignment vertical="center" wrapText="1"/>
      <protection/>
    </xf>
    <xf numFmtId="0" fontId="21" fillId="0" borderId="10" xfId="40" applyFont="1" applyFill="1" applyBorder="1" applyAlignment="1">
      <alignment vertical="center"/>
      <protection/>
    </xf>
    <xf numFmtId="0" fontId="0" fillId="0" borderId="0" xfId="40" applyFont="1" applyAlignment="1">
      <alignment vertical="center"/>
      <protection/>
    </xf>
    <xf numFmtId="0" fontId="22" fillId="0" borderId="10" xfId="40" applyFont="1" applyBorder="1" applyAlignment="1">
      <alignment horizontal="center" vertical="center"/>
      <protection/>
    </xf>
    <xf numFmtId="0" fontId="0" fillId="0" borderId="10" xfId="40" applyBorder="1" applyAlignment="1">
      <alignment vertical="center"/>
      <protection/>
    </xf>
    <xf numFmtId="0" fontId="21" fillId="0" borderId="0" xfId="40" applyFont="1" applyBorder="1" applyAlignment="1">
      <alignment/>
      <protection/>
    </xf>
    <xf numFmtId="0" fontId="22" fillId="0" borderId="10" xfId="40" applyFont="1" applyBorder="1" applyAlignment="1">
      <alignment horizontal="center" vertical="center" wrapText="1"/>
      <protection/>
    </xf>
    <xf numFmtId="43" fontId="0" fillId="0" borderId="0" xfId="51" applyAlignment="1">
      <alignment vertical="center"/>
    </xf>
    <xf numFmtId="43" fontId="0" fillId="0" borderId="0" xfId="40" applyNumberFormat="1" applyAlignment="1">
      <alignment vertical="center"/>
      <protection/>
    </xf>
    <xf numFmtId="43" fontId="0" fillId="0" borderId="10" xfId="51" applyBorder="1" applyAlignment="1">
      <alignment vertical="center"/>
    </xf>
    <xf numFmtId="43" fontId="0" fillId="0" borderId="10" xfId="40" applyNumberFormat="1" applyBorder="1" applyAlignment="1">
      <alignment vertical="center"/>
      <protection/>
    </xf>
    <xf numFmtId="0" fontId="21" fillId="0" borderId="0" xfId="40" applyFont="1" applyAlignment="1">
      <alignment vertical="center"/>
      <protection/>
    </xf>
    <xf numFmtId="206" fontId="0" fillId="0" borderId="10" xfId="40" applyNumberFormat="1" applyBorder="1" applyAlignment="1">
      <alignment vertical="center"/>
      <protection/>
    </xf>
    <xf numFmtId="206" fontId="0" fillId="0" borderId="10" xfId="51" applyNumberFormat="1" applyBorder="1" applyAlignment="1">
      <alignment vertical="center"/>
    </xf>
    <xf numFmtId="10" fontId="0" fillId="0" borderId="10" xfId="33" applyNumberFormat="1" applyBorder="1" applyAlignment="1">
      <alignment vertical="center"/>
    </xf>
    <xf numFmtId="206" fontId="21" fillId="0" borderId="10" xfId="51" applyNumberFormat="1" applyFont="1" applyBorder="1" applyAlignment="1">
      <alignment vertical="center" wrapText="1"/>
    </xf>
    <xf numFmtId="206" fontId="21" fillId="0" borderId="10" xfId="51" applyNumberFormat="1" applyFont="1" applyBorder="1" applyAlignment="1">
      <alignment vertical="center"/>
    </xf>
    <xf numFmtId="206" fontId="21" fillId="0" borderId="10" xfId="51" applyNumberFormat="1" applyFont="1" applyFill="1" applyBorder="1" applyAlignment="1">
      <alignment vertical="center"/>
    </xf>
    <xf numFmtId="207" fontId="0" fillId="0" borderId="10" xfId="33" applyNumberFormat="1" applyBorder="1" applyAlignment="1">
      <alignment vertical="center"/>
    </xf>
    <xf numFmtId="207" fontId="21" fillId="0" borderId="10" xfId="40" applyNumberFormat="1" applyFont="1" applyBorder="1" applyAlignment="1">
      <alignment vertical="center" wrapText="1"/>
      <protection/>
    </xf>
    <xf numFmtId="207" fontId="0" fillId="0" borderId="10" xfId="40" applyNumberFormat="1" applyBorder="1" applyAlignment="1">
      <alignment vertical="center"/>
      <protection/>
    </xf>
    <xf numFmtId="207" fontId="21" fillId="0" borderId="10" xfId="33" applyNumberFormat="1" applyFont="1" applyBorder="1" applyAlignment="1">
      <alignment vertical="center"/>
    </xf>
    <xf numFmtId="0" fontId="25" fillId="0" borderId="11" xfId="40" applyFont="1" applyFill="1" applyBorder="1" applyAlignment="1">
      <alignment horizontal="left" vertical="center" wrapText="1"/>
      <protection/>
    </xf>
    <xf numFmtId="0" fontId="21" fillId="0" borderId="12" xfId="40" applyFont="1" applyBorder="1" applyAlignment="1">
      <alignment horizontal="right"/>
      <protection/>
    </xf>
    <xf numFmtId="0" fontId="24" fillId="0" borderId="0" xfId="0" applyFont="1" applyFill="1" applyAlignment="1">
      <alignment horizontal="center"/>
    </xf>
    <xf numFmtId="0" fontId="22" fillId="0" borderId="10" xfId="40" applyFont="1" applyBorder="1" applyAlignment="1" quotePrefix="1">
      <alignment horizontal="center" vertical="center"/>
      <protection/>
    </xf>
    <xf numFmtId="0" fontId="21" fillId="0" borderId="0" xfId="40" applyFont="1" applyBorder="1" applyAlignment="1">
      <alignment horizont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4-分类改革-预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I18" sqref="I18"/>
    </sheetView>
  </sheetViews>
  <sheetFormatPr defaultColWidth="9.00390625" defaultRowHeight="14.25"/>
  <cols>
    <col min="1" max="1" width="19.375" style="1" customWidth="1"/>
    <col min="2" max="2" width="12.25390625" style="1" customWidth="1"/>
    <col min="3" max="3" width="12.375" style="1" customWidth="1"/>
    <col min="4" max="4" width="16.75390625" style="1" customWidth="1"/>
    <col min="5" max="5" width="27.25390625" style="1" customWidth="1"/>
    <col min="6" max="6" width="12.375" style="1" customWidth="1"/>
    <col min="7" max="8" width="13.50390625" style="1" customWidth="1"/>
    <col min="9" max="16384" width="9.00390625" style="1" customWidth="1"/>
  </cols>
  <sheetData>
    <row r="1" ht="21" customHeight="1">
      <c r="A1" s="11" t="s">
        <v>20</v>
      </c>
    </row>
    <row r="2" spans="1:8" ht="16.5" customHeight="1">
      <c r="A2" s="33" t="s">
        <v>10</v>
      </c>
      <c r="B2" s="33"/>
      <c r="C2" s="33"/>
      <c r="D2" s="33"/>
      <c r="E2" s="33"/>
      <c r="F2" s="33"/>
      <c r="G2" s="33"/>
      <c r="H2" s="33"/>
    </row>
    <row r="3" spans="1:8" ht="18.75" customHeight="1">
      <c r="A3" s="14" t="s">
        <v>32</v>
      </c>
      <c r="B3" s="14"/>
      <c r="C3" s="14"/>
      <c r="D3" s="14"/>
      <c r="E3" s="14"/>
      <c r="F3" s="32" t="s">
        <v>0</v>
      </c>
      <c r="G3" s="32"/>
      <c r="H3" s="32"/>
    </row>
    <row r="4" spans="1:8" ht="16.5" customHeight="1">
      <c r="A4" s="34" t="s">
        <v>1</v>
      </c>
      <c r="B4" s="34"/>
      <c r="C4" s="34"/>
      <c r="D4" s="34"/>
      <c r="E4" s="34" t="s">
        <v>2</v>
      </c>
      <c r="F4" s="34"/>
      <c r="G4" s="34"/>
      <c r="H4" s="34"/>
    </row>
    <row r="5" spans="1:8" ht="21.75" customHeight="1">
      <c r="A5" s="2" t="s">
        <v>6</v>
      </c>
      <c r="B5" s="12" t="s">
        <v>21</v>
      </c>
      <c r="C5" s="12" t="s">
        <v>22</v>
      </c>
      <c r="D5" s="12" t="s">
        <v>23</v>
      </c>
      <c r="E5" s="2" t="s">
        <v>6</v>
      </c>
      <c r="F5" s="12" t="s">
        <v>21</v>
      </c>
      <c r="G5" s="12" t="s">
        <v>22</v>
      </c>
      <c r="H5" s="12" t="s">
        <v>24</v>
      </c>
    </row>
    <row r="6" spans="1:8" ht="18" customHeight="1">
      <c r="A6" s="3" t="s">
        <v>25</v>
      </c>
      <c r="B6" s="8">
        <v>6617</v>
      </c>
      <c r="C6" s="8">
        <v>6645.07</v>
      </c>
      <c r="D6" s="30">
        <f>(C6-B6)/B6</f>
        <v>0.004242103672359031</v>
      </c>
      <c r="E6" s="3" t="s">
        <v>5</v>
      </c>
      <c r="F6" s="24">
        <v>6492.4</v>
      </c>
      <c r="G6" s="25">
        <v>6351</v>
      </c>
      <c r="H6" s="30">
        <f>(G6-F6)/F6</f>
        <v>-0.02177931119462751</v>
      </c>
    </row>
    <row r="7" spans="1:8" ht="18" customHeight="1">
      <c r="A7" s="3" t="s">
        <v>26</v>
      </c>
      <c r="B7" s="8">
        <v>200</v>
      </c>
      <c r="C7" s="8">
        <v>200</v>
      </c>
      <c r="D7" s="30">
        <f>(C7-B7)/B7</f>
        <v>0</v>
      </c>
      <c r="E7" s="3" t="s">
        <v>33</v>
      </c>
      <c r="F7" s="24">
        <v>6492.4</v>
      </c>
      <c r="G7" s="25">
        <v>6351</v>
      </c>
      <c r="H7" s="30">
        <f aca="true" t="shared" si="0" ref="H7:H16">(G7-F7)/F7</f>
        <v>-0.02177931119462751</v>
      </c>
    </row>
    <row r="8" spans="1:8" ht="18" customHeight="1">
      <c r="A8" s="3" t="s">
        <v>27</v>
      </c>
      <c r="B8" s="8"/>
      <c r="C8" s="8"/>
      <c r="D8" s="28"/>
      <c r="E8" s="3" t="s">
        <v>11</v>
      </c>
      <c r="F8" s="24">
        <v>245</v>
      </c>
      <c r="G8" s="25">
        <v>274.71</v>
      </c>
      <c r="H8" s="30">
        <f t="shared" si="0"/>
        <v>0.1212653061224489</v>
      </c>
    </row>
    <row r="9" spans="1:8" ht="18" customHeight="1">
      <c r="A9" s="3" t="s">
        <v>28</v>
      </c>
      <c r="B9" s="8"/>
      <c r="C9" s="8"/>
      <c r="D9" s="28"/>
      <c r="E9" s="3" t="s">
        <v>12</v>
      </c>
      <c r="F9" s="25">
        <v>224</v>
      </c>
      <c r="G9" s="25">
        <v>239.94</v>
      </c>
      <c r="H9" s="30">
        <f t="shared" si="0"/>
        <v>0.07116071428571427</v>
      </c>
    </row>
    <row r="10" spans="1:8" ht="18" customHeight="1">
      <c r="A10" s="6"/>
      <c r="B10" s="9"/>
      <c r="C10" s="9"/>
      <c r="D10" s="28"/>
      <c r="E10" s="20" t="s">
        <v>38</v>
      </c>
      <c r="F10" s="24">
        <v>21</v>
      </c>
      <c r="G10" s="25">
        <v>35</v>
      </c>
      <c r="H10" s="30">
        <f>(G10-F10)/F10</f>
        <v>0.6666666666666666</v>
      </c>
    </row>
    <row r="11" spans="1:8" ht="18" customHeight="1">
      <c r="A11" s="6"/>
      <c r="B11" s="9"/>
      <c r="C11" s="9"/>
      <c r="D11" s="28"/>
      <c r="E11" s="10" t="s">
        <v>17</v>
      </c>
      <c r="F11" s="26">
        <v>88</v>
      </c>
      <c r="G11" s="25">
        <v>81</v>
      </c>
      <c r="H11" s="30">
        <f t="shared" si="0"/>
        <v>-0.07954545454545454</v>
      </c>
    </row>
    <row r="12" spans="1:8" ht="18" customHeight="1">
      <c r="A12" s="6"/>
      <c r="B12" s="9"/>
      <c r="C12" s="9"/>
      <c r="D12" s="28"/>
      <c r="E12" s="10" t="s">
        <v>18</v>
      </c>
      <c r="F12" s="26">
        <v>88</v>
      </c>
      <c r="G12" s="25">
        <v>81</v>
      </c>
      <c r="H12" s="30">
        <f t="shared" si="0"/>
        <v>-0.07954545454545454</v>
      </c>
    </row>
    <row r="13" spans="1:8" ht="18" customHeight="1">
      <c r="A13" s="3"/>
      <c r="B13" s="9"/>
      <c r="C13" s="9"/>
      <c r="D13" s="28"/>
      <c r="E13" s="3" t="s">
        <v>19</v>
      </c>
      <c r="F13" s="24">
        <v>361</v>
      </c>
      <c r="G13" s="25">
        <v>372</v>
      </c>
      <c r="H13" s="30">
        <f t="shared" si="0"/>
        <v>0.030470914127423823</v>
      </c>
    </row>
    <row r="14" spans="1:8" ht="18" customHeight="1">
      <c r="A14" s="3"/>
      <c r="B14" s="9"/>
      <c r="C14" s="9"/>
      <c r="D14" s="28"/>
      <c r="E14" s="3" t="s">
        <v>39</v>
      </c>
      <c r="F14" s="24">
        <v>190</v>
      </c>
      <c r="G14" s="25">
        <v>180</v>
      </c>
      <c r="H14" s="30">
        <f t="shared" si="0"/>
        <v>-0.05263157894736842</v>
      </c>
    </row>
    <row r="15" spans="1:8" ht="18" customHeight="1">
      <c r="A15" s="3"/>
      <c r="B15" s="9"/>
      <c r="C15" s="9"/>
      <c r="D15" s="28"/>
      <c r="E15" s="3" t="s">
        <v>40</v>
      </c>
      <c r="F15" s="24">
        <v>171</v>
      </c>
      <c r="G15" s="25">
        <v>192</v>
      </c>
      <c r="H15" s="30">
        <f t="shared" si="0"/>
        <v>0.12280701754385964</v>
      </c>
    </row>
    <row r="16" spans="1:8" ht="18" customHeight="1">
      <c r="A16" s="4" t="s">
        <v>7</v>
      </c>
      <c r="B16" s="8">
        <v>6817</v>
      </c>
      <c r="C16" s="8">
        <v>6845.07</v>
      </c>
      <c r="D16" s="30">
        <f>(C16-B16)/B16</f>
        <v>0.004117647058823486</v>
      </c>
      <c r="E16" s="4" t="s">
        <v>8</v>
      </c>
      <c r="F16" s="24">
        <v>7186</v>
      </c>
      <c r="G16" s="25">
        <v>7079.06</v>
      </c>
      <c r="H16" s="30">
        <f t="shared" si="0"/>
        <v>-0.014881714444753632</v>
      </c>
    </row>
    <row r="17" spans="1:8" ht="18" customHeight="1">
      <c r="A17" s="5" t="s">
        <v>29</v>
      </c>
      <c r="B17" s="9"/>
      <c r="C17" s="9"/>
      <c r="D17" s="28"/>
      <c r="E17" s="5" t="s">
        <v>13</v>
      </c>
      <c r="F17" s="24"/>
      <c r="G17" s="25"/>
      <c r="H17" s="29"/>
    </row>
    <row r="18" spans="1:8" ht="18" customHeight="1">
      <c r="A18" s="3" t="s">
        <v>30</v>
      </c>
      <c r="B18" s="8"/>
      <c r="C18" s="8"/>
      <c r="D18" s="28"/>
      <c r="E18" s="3" t="s">
        <v>14</v>
      </c>
      <c r="F18" s="24"/>
      <c r="G18" s="25"/>
      <c r="H18" s="29"/>
    </row>
    <row r="19" spans="1:8" ht="18" customHeight="1">
      <c r="A19" s="6" t="s">
        <v>3</v>
      </c>
      <c r="B19" s="8">
        <v>369</v>
      </c>
      <c r="C19" s="8">
        <v>234</v>
      </c>
      <c r="D19" s="30">
        <f>(C19-B19)/B19</f>
        <v>-0.36585365853658536</v>
      </c>
      <c r="E19" s="6" t="s">
        <v>4</v>
      </c>
      <c r="F19" s="24"/>
      <c r="G19" s="25"/>
      <c r="H19" s="29"/>
    </row>
    <row r="20" spans="1:8" ht="18" customHeight="1">
      <c r="A20" s="6" t="s">
        <v>15</v>
      </c>
      <c r="B20" s="8"/>
      <c r="C20" s="8"/>
      <c r="D20" s="28"/>
      <c r="E20" s="6"/>
      <c r="F20" s="24"/>
      <c r="G20" s="25"/>
      <c r="H20" s="29"/>
    </row>
    <row r="21" spans="1:8" ht="18" customHeight="1">
      <c r="A21" s="6"/>
      <c r="B21" s="9"/>
      <c r="C21" s="9"/>
      <c r="D21" s="28"/>
      <c r="E21" s="3"/>
      <c r="F21" s="24"/>
      <c r="G21" s="25"/>
      <c r="H21" s="29"/>
    </row>
    <row r="22" spans="1:8" ht="18" customHeight="1">
      <c r="A22" s="7" t="s">
        <v>9</v>
      </c>
      <c r="B22" s="8">
        <v>7186</v>
      </c>
      <c r="C22" s="8">
        <v>7079.07</v>
      </c>
      <c r="D22" s="30">
        <f>(C22-B22)/B22</f>
        <v>-0.014880322849986125</v>
      </c>
      <c r="E22" s="7" t="s">
        <v>16</v>
      </c>
      <c r="F22" s="24">
        <v>7186</v>
      </c>
      <c r="G22" s="25">
        <v>7079.06</v>
      </c>
      <c r="H22" s="27">
        <f>(G22-F22)/F22</f>
        <v>-0.014881714444753632</v>
      </c>
    </row>
    <row r="23" spans="1:8" ht="39" customHeight="1">
      <c r="A23" s="31"/>
      <c r="B23" s="31"/>
      <c r="C23" s="31"/>
      <c r="D23" s="31"/>
      <c r="E23" s="31"/>
      <c r="F23" s="31"/>
      <c r="G23" s="31"/>
      <c r="H23" s="31"/>
    </row>
    <row r="24" ht="19.5" customHeight="1"/>
  </sheetData>
  <sheetProtection/>
  <mergeCells count="5">
    <mergeCell ref="A23:H23"/>
    <mergeCell ref="F3:H3"/>
    <mergeCell ref="A2:H2"/>
    <mergeCell ref="E4:H4"/>
    <mergeCell ref="A4:D4"/>
  </mergeCells>
  <printOptions horizontalCentered="1"/>
  <pageMargins left="0.2362204724409449" right="0.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H4">
      <selection activeCell="I6" sqref="I6:J22"/>
    </sheetView>
  </sheetViews>
  <sheetFormatPr defaultColWidth="9.00390625" defaultRowHeight="14.25"/>
  <cols>
    <col min="1" max="1" width="18.50390625" style="1" customWidth="1"/>
    <col min="2" max="3" width="12.25390625" style="1" customWidth="1"/>
    <col min="4" max="4" width="15.375" style="1" customWidth="1"/>
    <col min="5" max="5" width="13.125" style="1" customWidth="1"/>
    <col min="6" max="6" width="12.375" style="1" customWidth="1"/>
    <col min="7" max="7" width="16.625" style="1" customWidth="1"/>
    <col min="8" max="8" width="33.50390625" style="1" customWidth="1"/>
    <col min="9" max="9" width="12.375" style="1" customWidth="1"/>
    <col min="10" max="10" width="14.375" style="1" customWidth="1"/>
    <col min="11" max="11" width="14.50390625" style="1" customWidth="1"/>
    <col min="12" max="12" width="12.00390625" style="1" customWidth="1"/>
    <col min="13" max="13" width="11.375" style="1" customWidth="1"/>
    <col min="14" max="14" width="13.50390625" style="1" customWidth="1"/>
    <col min="15" max="16384" width="9.00390625" style="1" customWidth="1"/>
  </cols>
  <sheetData>
    <row r="1" ht="21" customHeight="1">
      <c r="A1" s="11" t="s">
        <v>20</v>
      </c>
    </row>
    <row r="2" spans="1:14" ht="16.5" customHeight="1">
      <c r="A2" s="33" t="s">
        <v>10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.75" customHeight="1">
      <c r="A3" s="14" t="s">
        <v>32</v>
      </c>
      <c r="B3" s="14"/>
      <c r="C3" s="14"/>
      <c r="D3" s="14"/>
      <c r="E3" s="14"/>
      <c r="F3" s="14"/>
      <c r="G3" s="14"/>
      <c r="H3" s="14"/>
      <c r="I3" s="35" t="s">
        <v>0</v>
      </c>
      <c r="J3" s="35"/>
      <c r="K3" s="35"/>
      <c r="L3" s="35"/>
      <c r="M3" s="35"/>
      <c r="N3" s="35"/>
    </row>
    <row r="4" spans="1:14" ht="16.5" customHeight="1">
      <c r="A4" s="34" t="s">
        <v>1</v>
      </c>
      <c r="B4" s="34"/>
      <c r="C4" s="34"/>
      <c r="D4" s="34"/>
      <c r="E4" s="34"/>
      <c r="F4" s="34"/>
      <c r="G4" s="34"/>
      <c r="H4" s="34" t="s">
        <v>2</v>
      </c>
      <c r="I4" s="34"/>
      <c r="J4" s="34"/>
      <c r="K4" s="34"/>
      <c r="L4" s="34"/>
      <c r="M4" s="34"/>
      <c r="N4" s="34"/>
    </row>
    <row r="5" spans="1:14" ht="36" customHeight="1">
      <c r="A5" s="2" t="s">
        <v>6</v>
      </c>
      <c r="B5" s="12" t="s">
        <v>21</v>
      </c>
      <c r="C5" s="15" t="s">
        <v>37</v>
      </c>
      <c r="D5" s="15" t="s">
        <v>34</v>
      </c>
      <c r="E5" s="15" t="s">
        <v>35</v>
      </c>
      <c r="F5" s="15" t="s">
        <v>36</v>
      </c>
      <c r="G5" s="12" t="s">
        <v>23</v>
      </c>
      <c r="H5" s="2" t="s">
        <v>6</v>
      </c>
      <c r="I5" s="12" t="s">
        <v>21</v>
      </c>
      <c r="J5" s="12" t="s">
        <v>22</v>
      </c>
      <c r="K5" s="15" t="s">
        <v>34</v>
      </c>
      <c r="L5" s="15" t="s">
        <v>35</v>
      </c>
      <c r="M5" s="15" t="s">
        <v>36</v>
      </c>
      <c r="N5" s="12" t="s">
        <v>24</v>
      </c>
    </row>
    <row r="6" spans="1:14" ht="18" customHeight="1">
      <c r="A6" s="3" t="s">
        <v>25</v>
      </c>
      <c r="B6" s="8">
        <v>6617</v>
      </c>
      <c r="C6" s="8">
        <f>SUM(D6:F6)</f>
        <v>6645.07</v>
      </c>
      <c r="D6" s="8">
        <v>5588</v>
      </c>
      <c r="E6" s="8">
        <v>262</v>
      </c>
      <c r="F6" s="8">
        <v>795.07</v>
      </c>
      <c r="G6" s="8"/>
      <c r="H6" s="3" t="s">
        <v>5</v>
      </c>
      <c r="I6" s="8">
        <f>I7</f>
        <v>6492.4</v>
      </c>
      <c r="J6" s="21">
        <f>SUM(K6:M6)</f>
        <v>6351.92</v>
      </c>
      <c r="K6" s="21">
        <f>K7</f>
        <v>4890.92</v>
      </c>
      <c r="L6" s="18">
        <f>L7</f>
        <v>246</v>
      </c>
      <c r="M6" s="13">
        <v>1215</v>
      </c>
      <c r="N6" s="23"/>
    </row>
    <row r="7" spans="1:14" ht="18" customHeight="1">
      <c r="A7" s="3" t="s">
        <v>26</v>
      </c>
      <c r="B7" s="8">
        <v>200</v>
      </c>
      <c r="C7" s="8">
        <f>SUM(D7:F7)</f>
        <v>200</v>
      </c>
      <c r="D7" s="8"/>
      <c r="E7" s="8"/>
      <c r="F7" s="8">
        <v>200</v>
      </c>
      <c r="G7" s="8"/>
      <c r="H7" s="3" t="s">
        <v>33</v>
      </c>
      <c r="I7" s="8">
        <f>6580-83.6-3-1</f>
        <v>6492.4</v>
      </c>
      <c r="J7" s="21">
        <f aca="true" t="shared" si="0" ref="J7:J16">SUM(K7:M7)</f>
        <v>6351.92</v>
      </c>
      <c r="K7" s="22">
        <f>5580.43-K8-K11-K13+7.63</f>
        <v>4890.92</v>
      </c>
      <c r="L7" s="18">
        <v>246</v>
      </c>
      <c r="M7" s="13">
        <v>1215</v>
      </c>
      <c r="N7" s="23"/>
    </row>
    <row r="8" spans="1:14" ht="18" customHeight="1">
      <c r="A8" s="3" t="s">
        <v>27</v>
      </c>
      <c r="B8" s="8"/>
      <c r="C8" s="8"/>
      <c r="D8" s="8"/>
      <c r="E8" s="8"/>
      <c r="F8" s="8"/>
      <c r="G8" s="8"/>
      <c r="H8" s="3" t="s">
        <v>11</v>
      </c>
      <c r="I8" s="8">
        <v>245</v>
      </c>
      <c r="J8" s="21">
        <f t="shared" si="0"/>
        <v>274.71</v>
      </c>
      <c r="K8" s="22">
        <f>K9+K10</f>
        <v>269.71</v>
      </c>
      <c r="L8" s="18">
        <f>L9</f>
        <v>0</v>
      </c>
      <c r="M8" s="13">
        <v>5</v>
      </c>
      <c r="N8" s="23"/>
    </row>
    <row r="9" spans="1:14" ht="18" customHeight="1">
      <c r="A9" s="3" t="s">
        <v>28</v>
      </c>
      <c r="B9" s="8"/>
      <c r="C9" s="8"/>
      <c r="D9" s="8"/>
      <c r="E9" s="8"/>
      <c r="F9" s="8"/>
      <c r="G9" s="8"/>
      <c r="H9" s="3" t="s">
        <v>12</v>
      </c>
      <c r="I9" s="3">
        <f>245-21</f>
        <v>224</v>
      </c>
      <c r="J9" s="21">
        <f t="shared" si="0"/>
        <v>239.94</v>
      </c>
      <c r="K9" s="22">
        <v>234.94</v>
      </c>
      <c r="L9" s="18"/>
      <c r="M9" s="13">
        <v>5</v>
      </c>
      <c r="N9" s="23"/>
    </row>
    <row r="10" spans="1:14" ht="18" customHeight="1">
      <c r="A10" s="6"/>
      <c r="B10" s="9"/>
      <c r="C10" s="8"/>
      <c r="D10" s="9"/>
      <c r="E10" s="9"/>
      <c r="F10" s="9"/>
      <c r="G10" s="9"/>
      <c r="H10" s="20" t="s">
        <v>38</v>
      </c>
      <c r="I10" s="8">
        <v>21.41</v>
      </c>
      <c r="J10" s="21">
        <f t="shared" si="0"/>
        <v>34.77</v>
      </c>
      <c r="K10" s="22">
        <v>34.77</v>
      </c>
      <c r="L10" s="18"/>
      <c r="M10" s="13"/>
      <c r="N10" s="23"/>
    </row>
    <row r="11" spans="1:14" ht="18" customHeight="1">
      <c r="A11" s="6"/>
      <c r="B11" s="9"/>
      <c r="C11" s="8"/>
      <c r="D11" s="9"/>
      <c r="E11" s="9"/>
      <c r="F11" s="9"/>
      <c r="G11" s="9"/>
      <c r="H11" s="10" t="s">
        <v>17</v>
      </c>
      <c r="I11" s="10">
        <f>I12</f>
        <v>87.6</v>
      </c>
      <c r="J11" s="21">
        <f t="shared" si="0"/>
        <v>80.58</v>
      </c>
      <c r="K11" s="22">
        <f>K12</f>
        <v>76.58</v>
      </c>
      <c r="L11" s="18">
        <f>L12</f>
        <v>3</v>
      </c>
      <c r="M11" s="13">
        <v>1</v>
      </c>
      <c r="N11" s="23"/>
    </row>
    <row r="12" spans="1:14" ht="18" customHeight="1">
      <c r="A12" s="6"/>
      <c r="B12" s="9"/>
      <c r="C12" s="8"/>
      <c r="D12" s="9"/>
      <c r="E12" s="9"/>
      <c r="F12" s="9"/>
      <c r="G12" s="9"/>
      <c r="H12" s="10" t="s">
        <v>18</v>
      </c>
      <c r="I12" s="10">
        <f>83.6+3+1</f>
        <v>87.6</v>
      </c>
      <c r="J12" s="21">
        <f t="shared" si="0"/>
        <v>80.58</v>
      </c>
      <c r="K12" s="22">
        <v>76.58</v>
      </c>
      <c r="L12" s="18">
        <v>3</v>
      </c>
      <c r="M12" s="13">
        <v>1</v>
      </c>
      <c r="N12" s="23"/>
    </row>
    <row r="13" spans="1:14" ht="18" customHeight="1">
      <c r="A13" s="3"/>
      <c r="B13" s="9"/>
      <c r="C13" s="8"/>
      <c r="D13" s="9"/>
      <c r="E13" s="9"/>
      <c r="F13" s="9"/>
      <c r="G13" s="9"/>
      <c r="H13" s="3" t="s">
        <v>19</v>
      </c>
      <c r="I13" s="8">
        <v>361</v>
      </c>
      <c r="J13" s="21">
        <f t="shared" si="0"/>
        <v>371.85</v>
      </c>
      <c r="K13" s="22">
        <f>K14+K15</f>
        <v>350.85</v>
      </c>
      <c r="L13" s="18">
        <f>L14+L15</f>
        <v>13</v>
      </c>
      <c r="M13" s="22">
        <f>M14+M15</f>
        <v>8</v>
      </c>
      <c r="N13" s="23"/>
    </row>
    <row r="14" spans="1:14" ht="18" customHeight="1">
      <c r="A14" s="3"/>
      <c r="B14" s="9"/>
      <c r="C14" s="8"/>
      <c r="D14" s="9"/>
      <c r="E14" s="9"/>
      <c r="F14" s="9"/>
      <c r="G14" s="9"/>
      <c r="H14" s="3" t="s">
        <v>39</v>
      </c>
      <c r="I14" s="9">
        <v>190</v>
      </c>
      <c r="J14" s="21">
        <f t="shared" si="0"/>
        <v>180.05</v>
      </c>
      <c r="K14" s="22">
        <v>166.05</v>
      </c>
      <c r="L14" s="18">
        <v>9</v>
      </c>
      <c r="M14" s="13">
        <v>5</v>
      </c>
      <c r="N14" s="23"/>
    </row>
    <row r="15" spans="1:14" ht="18" customHeight="1">
      <c r="A15" s="3"/>
      <c r="B15" s="9"/>
      <c r="C15" s="8"/>
      <c r="D15" s="9"/>
      <c r="E15" s="9"/>
      <c r="F15" s="9"/>
      <c r="G15" s="9"/>
      <c r="H15" s="3" t="s">
        <v>40</v>
      </c>
      <c r="I15" s="9">
        <v>171</v>
      </c>
      <c r="J15" s="21">
        <f t="shared" si="0"/>
        <v>191.8</v>
      </c>
      <c r="K15" s="21">
        <v>184.8</v>
      </c>
      <c r="L15" s="18">
        <v>4</v>
      </c>
      <c r="M15" s="13">
        <v>3</v>
      </c>
      <c r="N15" s="23"/>
    </row>
    <row r="16" spans="1:14" ht="18" customHeight="1">
      <c r="A16" s="4" t="s">
        <v>7</v>
      </c>
      <c r="B16" s="8">
        <f>B6+B7</f>
        <v>6817</v>
      </c>
      <c r="C16" s="8">
        <f>SUM(D16:F16)</f>
        <v>6845.07</v>
      </c>
      <c r="D16" s="8">
        <f>D6</f>
        <v>5588</v>
      </c>
      <c r="E16" s="8">
        <f>E6</f>
        <v>262</v>
      </c>
      <c r="F16" s="8">
        <f>F6+F7</f>
        <v>995.07</v>
      </c>
      <c r="G16" s="8"/>
      <c r="H16" s="4" t="s">
        <v>8</v>
      </c>
      <c r="I16" s="8">
        <f>I13+I11+I8++I6</f>
        <v>7186</v>
      </c>
      <c r="J16" s="21">
        <f t="shared" si="0"/>
        <v>7079.06</v>
      </c>
      <c r="K16" s="21">
        <f>K13+K11+K8+K6</f>
        <v>5588.06</v>
      </c>
      <c r="L16" s="19">
        <f>L13+L11+L8+L6</f>
        <v>262</v>
      </c>
      <c r="M16" s="13">
        <f>M13+M11+M8+M6</f>
        <v>1229</v>
      </c>
      <c r="N16" s="23"/>
    </row>
    <row r="17" spans="1:14" ht="18" customHeight="1">
      <c r="A17" s="5" t="s">
        <v>29</v>
      </c>
      <c r="B17" s="9"/>
      <c r="C17" s="8"/>
      <c r="D17" s="9"/>
      <c r="E17" s="9"/>
      <c r="F17" s="9"/>
      <c r="G17" s="9"/>
      <c r="H17" s="5" t="s">
        <v>13</v>
      </c>
      <c r="I17" s="9"/>
      <c r="J17" s="13"/>
      <c r="K17" s="21"/>
      <c r="L17" s="13"/>
      <c r="M17" s="13"/>
      <c r="N17" s="13"/>
    </row>
    <row r="18" spans="1:14" ht="18" customHeight="1">
      <c r="A18" s="3" t="s">
        <v>30</v>
      </c>
      <c r="B18" s="8"/>
      <c r="C18" s="8"/>
      <c r="D18" s="8"/>
      <c r="E18" s="8"/>
      <c r="F18" s="8"/>
      <c r="G18" s="8"/>
      <c r="H18" s="3" t="s">
        <v>14</v>
      </c>
      <c r="I18" s="8"/>
      <c r="J18" s="13"/>
      <c r="K18" s="21"/>
      <c r="L18" s="13"/>
      <c r="M18" s="13"/>
      <c r="N18" s="13"/>
    </row>
    <row r="19" spans="1:14" ht="18" customHeight="1">
      <c r="A19" s="6" t="s">
        <v>3</v>
      </c>
      <c r="B19" s="8">
        <v>369</v>
      </c>
      <c r="C19" s="8">
        <f>SUM(D19:F19)</f>
        <v>234</v>
      </c>
      <c r="D19" s="8"/>
      <c r="E19" s="8"/>
      <c r="F19" s="8">
        <v>234</v>
      </c>
      <c r="G19" s="8"/>
      <c r="H19" s="6" t="s">
        <v>4</v>
      </c>
      <c r="I19" s="9"/>
      <c r="J19" s="13"/>
      <c r="K19" s="21"/>
      <c r="L19" s="13"/>
      <c r="M19" s="13"/>
      <c r="N19" s="13"/>
    </row>
    <row r="20" spans="1:14" ht="18" customHeight="1">
      <c r="A20" s="6" t="s">
        <v>15</v>
      </c>
      <c r="B20" s="8"/>
      <c r="C20" s="8"/>
      <c r="D20" s="8"/>
      <c r="E20" s="8"/>
      <c r="F20" s="8"/>
      <c r="G20" s="8"/>
      <c r="H20" s="6"/>
      <c r="I20" s="9"/>
      <c r="J20" s="13"/>
      <c r="K20" s="21"/>
      <c r="L20" s="13"/>
      <c r="M20" s="13"/>
      <c r="N20" s="13"/>
    </row>
    <row r="21" spans="1:14" ht="18" customHeight="1">
      <c r="A21" s="6"/>
      <c r="B21" s="9"/>
      <c r="C21" s="8"/>
      <c r="D21" s="9"/>
      <c r="E21" s="9"/>
      <c r="F21" s="9"/>
      <c r="G21" s="9"/>
      <c r="H21" s="3"/>
      <c r="I21" s="9"/>
      <c r="J21" s="13"/>
      <c r="K21" s="21"/>
      <c r="L21" s="13"/>
      <c r="M21" s="13"/>
      <c r="N21" s="13"/>
    </row>
    <row r="22" spans="1:14" ht="18" customHeight="1">
      <c r="A22" s="7" t="s">
        <v>9</v>
      </c>
      <c r="B22" s="8">
        <f>B16+B19</f>
        <v>7186</v>
      </c>
      <c r="C22" s="8">
        <f>SUM(D22:F22)</f>
        <v>7079.07</v>
      </c>
      <c r="D22" s="8">
        <f>D16+D19</f>
        <v>5588</v>
      </c>
      <c r="E22" s="8">
        <f>E16+E19</f>
        <v>262</v>
      </c>
      <c r="F22" s="8">
        <f>F16+F19</f>
        <v>1229.0700000000002</v>
      </c>
      <c r="G22" s="8"/>
      <c r="H22" s="7" t="s">
        <v>16</v>
      </c>
      <c r="I22" s="8">
        <f>I16</f>
        <v>7186</v>
      </c>
      <c r="J22" s="21">
        <f>SUM(K22:M22)</f>
        <v>7079.06</v>
      </c>
      <c r="K22" s="21">
        <f>K16+K17+K18+K19</f>
        <v>5588.06</v>
      </c>
      <c r="L22" s="19">
        <f>L16+L17+L18+L19</f>
        <v>262</v>
      </c>
      <c r="M22" s="19">
        <f>M16+M17+M18+M19</f>
        <v>1229</v>
      </c>
      <c r="N22" s="13"/>
    </row>
    <row r="23" spans="1:14" ht="39" customHeight="1">
      <c r="A23" s="31" t="s">
        <v>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ht="19.5" customHeight="1"/>
    <row r="28" ht="14.25">
      <c r="K28" s="16"/>
    </row>
    <row r="29" ht="14.25">
      <c r="K29" s="16"/>
    </row>
    <row r="30" ht="14.25">
      <c r="K30" s="16"/>
    </row>
    <row r="31" ht="14.25">
      <c r="K31" s="17"/>
    </row>
  </sheetData>
  <mergeCells count="5">
    <mergeCell ref="A23:N23"/>
    <mergeCell ref="A2:N2"/>
    <mergeCell ref="I3:N3"/>
    <mergeCell ref="A4:G4"/>
    <mergeCell ref="H4:N4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MC SYSTEM</cp:lastModifiedBy>
  <cp:lastPrinted>2013-12-27T01:50:42Z</cp:lastPrinted>
  <dcterms:created xsi:type="dcterms:W3CDTF">2006-02-13T05:15:25Z</dcterms:created>
  <dcterms:modified xsi:type="dcterms:W3CDTF">2013-12-27T01:50:42Z</dcterms:modified>
  <cp:category/>
  <cp:version/>
  <cp:contentType/>
  <cp:contentStatus/>
</cp:coreProperties>
</file>